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vo2574\Downloads\"/>
    </mc:Choice>
  </mc:AlternateContent>
  <bookViews>
    <workbookView xWindow="0" yWindow="0" windowWidth="20490" windowHeight="8445"/>
  </bookViews>
  <sheets>
    <sheet name="Estado Situacion Financiera" sheetId="12" r:id="rId1"/>
    <sheet name="Estado Situacion Financiera (2" sheetId="15" state="hidden" r:id="rId2"/>
    <sheet name="CUAD1-2" sheetId="1" state="hidden" r:id="rId3"/>
    <sheet name="CUAD3-4" sheetId="2" state="hidden" r:id="rId4"/>
    <sheet name="CUAD5-6" sheetId="3" state="hidden" r:id="rId5"/>
    <sheet name="CUAD7" sheetId="4" state="hidden" r:id="rId6"/>
    <sheet name="CUAD8-9" sheetId="5" state="hidden" r:id="rId7"/>
    <sheet name="CUAD10" sheetId="8" state="hidden" r:id="rId8"/>
    <sheet name="CUADRO 13" sheetId="9" state="hidden" r:id="rId9"/>
    <sheet name="CUAD3-4 (Propuesta)" sheetId="14" state="hidden" r:id="rId10"/>
  </sheets>
  <calcPr calcId="162912"/>
</workbook>
</file>

<file path=xl/calcChain.xml><?xml version="1.0" encoding="utf-8"?>
<calcChain xmlns="http://schemas.openxmlformats.org/spreadsheetml/2006/main">
  <c r="C125" i="12" l="1"/>
  <c r="C379" i="12"/>
  <c r="C414" i="12"/>
  <c r="C230" i="12"/>
  <c r="C219" i="12"/>
  <c r="C221" i="12"/>
  <c r="D212" i="12"/>
  <c r="C15" i="12"/>
  <c r="D411" i="12"/>
  <c r="D332" i="12"/>
  <c r="D389" i="12"/>
  <c r="D426" i="12"/>
  <c r="D480" i="12"/>
  <c r="D488" i="12"/>
  <c r="D501" i="12"/>
  <c r="D510" i="12"/>
  <c r="D522" i="12"/>
  <c r="D524" i="12"/>
  <c r="D527" i="12"/>
  <c r="D547" i="12"/>
  <c r="D551" i="12"/>
  <c r="D555" i="12"/>
  <c r="D561" i="12"/>
  <c r="D564" i="12"/>
  <c r="D573" i="12"/>
  <c r="D574" i="12"/>
  <c r="D9" i="12"/>
  <c r="D581" i="12"/>
  <c r="C126" i="12"/>
  <c r="D123" i="12"/>
  <c r="D173" i="12"/>
  <c r="A5" i="14"/>
  <c r="E5" i="14"/>
  <c r="D39" i="9"/>
  <c r="D9" i="14"/>
  <c r="H39" i="9"/>
  <c r="H9" i="14"/>
  <c r="C12" i="14"/>
  <c r="C15" i="14"/>
  <c r="D11" i="14"/>
  <c r="D20" i="14"/>
  <c r="D25" i="9"/>
  <c r="G22" i="14"/>
  <c r="H20" i="14"/>
  <c r="D31" i="14"/>
  <c r="H31" i="14"/>
  <c r="D36" i="14"/>
  <c r="H36" i="14"/>
  <c r="D11" i="9"/>
  <c r="D43" i="14"/>
  <c r="H11" i="9"/>
  <c r="H43" i="14"/>
  <c r="D12" i="9"/>
  <c r="D44" i="14"/>
  <c r="H12" i="9"/>
  <c r="H44" i="14"/>
  <c r="D13" i="9"/>
  <c r="D45" i="14"/>
  <c r="H13" i="9"/>
  <c r="H45" i="14"/>
  <c r="D14" i="9"/>
  <c r="D46" i="14"/>
  <c r="H14" i="9"/>
  <c r="H46" i="14"/>
  <c r="C47" i="14"/>
  <c r="D18" i="9"/>
  <c r="D47" i="14"/>
  <c r="G47" i="14"/>
  <c r="H18" i="9"/>
  <c r="H47" i="14"/>
  <c r="D20" i="9"/>
  <c r="D48" i="14"/>
  <c r="H20" i="9"/>
  <c r="H48" i="14"/>
  <c r="D23" i="9"/>
  <c r="D50" i="14"/>
  <c r="H23" i="9"/>
  <c r="H50" i="14"/>
  <c r="D24" i="9"/>
  <c r="D51" i="14"/>
  <c r="H24" i="9"/>
  <c r="H51" i="14"/>
  <c r="D28" i="9"/>
  <c r="D53" i="14"/>
  <c r="H28" i="9"/>
  <c r="H53" i="14"/>
  <c r="C56" i="14"/>
  <c r="C54" i="14"/>
  <c r="D29" i="9"/>
  <c r="D54" i="14"/>
  <c r="G56" i="14"/>
  <c r="G54" i="14"/>
  <c r="H29" i="9"/>
  <c r="H54" i="14"/>
  <c r="D30" i="9"/>
  <c r="D55" i="14"/>
  <c r="H30" i="9"/>
  <c r="H55" i="14"/>
  <c r="D31" i="9"/>
  <c r="D56" i="14"/>
  <c r="H31" i="9"/>
  <c r="H56" i="14"/>
  <c r="D32" i="9"/>
  <c r="D57" i="14"/>
  <c r="H32" i="9"/>
  <c r="H57" i="14"/>
  <c r="D34" i="9"/>
  <c r="D59" i="14"/>
  <c r="H34" i="9"/>
  <c r="H59" i="14"/>
  <c r="D35" i="9"/>
  <c r="D60" i="14"/>
  <c r="H35" i="9"/>
  <c r="H60" i="14"/>
  <c r="H36" i="9"/>
  <c r="H61" i="14"/>
  <c r="H37" i="9"/>
  <c r="H62" i="14"/>
  <c r="D63" i="14"/>
  <c r="H63" i="14"/>
  <c r="D65" i="14"/>
  <c r="H65" i="14"/>
  <c r="D16" i="9"/>
  <c r="H16" i="9"/>
  <c r="H25" i="9"/>
  <c r="D36" i="9"/>
  <c r="D37" i="9"/>
  <c r="B38" i="9"/>
  <c r="C38" i="9"/>
  <c r="D38" i="9"/>
  <c r="F38" i="9"/>
  <c r="G38" i="9"/>
  <c r="H38" i="9"/>
  <c r="B40" i="9"/>
  <c r="C40" i="9"/>
  <c r="D40" i="9"/>
  <c r="F40" i="9"/>
  <c r="G40" i="9"/>
  <c r="H40" i="9"/>
  <c r="B10" i="8"/>
  <c r="B22" i="8"/>
  <c r="B40" i="8"/>
  <c r="B46" i="8"/>
  <c r="B57" i="8"/>
  <c r="B61" i="8"/>
  <c r="A5" i="5"/>
  <c r="C5" i="5"/>
  <c r="B19" i="5"/>
  <c r="B14" i="5"/>
  <c r="C14" i="5"/>
  <c r="D14" i="5"/>
  <c r="G16" i="5"/>
  <c r="E16" i="5"/>
  <c r="G19" i="5"/>
  <c r="E19" i="5"/>
  <c r="E14" i="5"/>
  <c r="F14" i="5"/>
  <c r="G14" i="5"/>
  <c r="B23" i="5"/>
  <c r="B26" i="5"/>
  <c r="B21" i="5"/>
  <c r="C21" i="5"/>
  <c r="D21" i="5"/>
  <c r="G23" i="5"/>
  <c r="E23" i="5"/>
  <c r="G26" i="5"/>
  <c r="E26" i="5"/>
  <c r="E21" i="5"/>
  <c r="F21" i="5"/>
  <c r="G21" i="5"/>
  <c r="B27" i="5"/>
  <c r="C27" i="5"/>
  <c r="D27" i="5"/>
  <c r="E27" i="5"/>
  <c r="D35" i="5"/>
  <c r="H35" i="5"/>
  <c r="G35" i="5"/>
  <c r="D36" i="5"/>
  <c r="H36" i="5"/>
  <c r="G36" i="5"/>
  <c r="D37" i="5"/>
  <c r="H37" i="5"/>
  <c r="G37" i="5"/>
  <c r="D38" i="5"/>
  <c r="H38" i="5"/>
  <c r="G38" i="5"/>
  <c r="D39" i="5"/>
  <c r="H39" i="5"/>
  <c r="D40" i="5"/>
  <c r="H40" i="5"/>
  <c r="D41" i="5"/>
  <c r="H41" i="5"/>
  <c r="D42" i="5"/>
  <c r="H42" i="5"/>
  <c r="D43" i="5"/>
  <c r="H43" i="5"/>
  <c r="D44" i="5"/>
  <c r="H44" i="5"/>
  <c r="D45" i="5"/>
  <c r="H45" i="5"/>
  <c r="D46" i="5"/>
  <c r="H46" i="5"/>
  <c r="D47" i="5"/>
  <c r="H47" i="5"/>
  <c r="D48" i="5"/>
  <c r="H48" i="5"/>
  <c r="D49" i="5"/>
  <c r="H49" i="5"/>
  <c r="B50" i="5"/>
  <c r="C50" i="5"/>
  <c r="D50" i="5"/>
  <c r="E50" i="5"/>
  <c r="F50" i="5"/>
  <c r="G50" i="5"/>
  <c r="H50" i="5"/>
  <c r="A5" i="4"/>
  <c r="D5" i="4"/>
  <c r="B16" i="4"/>
  <c r="B18" i="4"/>
  <c r="B20" i="4"/>
  <c r="B22" i="4"/>
  <c r="B24" i="4"/>
  <c r="B14" i="4"/>
  <c r="C14" i="4"/>
  <c r="D14" i="4"/>
  <c r="E14" i="4"/>
  <c r="F14" i="4"/>
  <c r="I16" i="4"/>
  <c r="G16" i="4"/>
  <c r="I18" i="4"/>
  <c r="G18" i="4"/>
  <c r="I20" i="4"/>
  <c r="G20" i="4"/>
  <c r="I22" i="4"/>
  <c r="G22" i="4"/>
  <c r="I24" i="4"/>
  <c r="G24" i="4"/>
  <c r="G14" i="4"/>
  <c r="H14" i="4"/>
  <c r="I14" i="4"/>
  <c r="B28" i="4"/>
  <c r="B30" i="4"/>
  <c r="B32" i="4"/>
  <c r="B34" i="4"/>
  <c r="B36" i="4"/>
  <c r="B38" i="4"/>
  <c r="B40" i="4"/>
  <c r="B44" i="4"/>
  <c r="B26" i="4"/>
  <c r="C26" i="4"/>
  <c r="D26" i="4"/>
  <c r="E26" i="4"/>
  <c r="F26" i="4"/>
  <c r="I28" i="4"/>
  <c r="G28" i="4"/>
  <c r="I30" i="4"/>
  <c r="G30" i="4"/>
  <c r="I32" i="4"/>
  <c r="G32" i="4"/>
  <c r="I34" i="4"/>
  <c r="G34" i="4"/>
  <c r="I36" i="4"/>
  <c r="G36" i="4"/>
  <c r="I38" i="4"/>
  <c r="G38" i="4"/>
  <c r="I40" i="4"/>
  <c r="G40" i="4"/>
  <c r="I44" i="4"/>
  <c r="G44" i="4"/>
  <c r="G26" i="4"/>
  <c r="H26" i="4"/>
  <c r="I26" i="4"/>
  <c r="B42" i="4"/>
  <c r="I42" i="4"/>
  <c r="G42" i="4"/>
  <c r="B46" i="4"/>
  <c r="I46" i="4"/>
  <c r="G46" i="4"/>
  <c r="C48" i="4"/>
  <c r="D48" i="4"/>
  <c r="E48" i="4"/>
  <c r="F48" i="4"/>
  <c r="B48" i="4"/>
  <c r="I49" i="4"/>
  <c r="G49" i="4"/>
  <c r="G48" i="4"/>
  <c r="H48" i="4"/>
  <c r="I51" i="4"/>
  <c r="I48" i="4"/>
  <c r="B49" i="4"/>
  <c r="B51" i="4"/>
  <c r="C53" i="4"/>
  <c r="D53" i="4"/>
  <c r="E53" i="4"/>
  <c r="F53" i="4"/>
  <c r="B53" i="4"/>
  <c r="I54" i="4"/>
  <c r="G54" i="4"/>
  <c r="I56" i="4"/>
  <c r="G56" i="4"/>
  <c r="I58" i="4"/>
  <c r="G58" i="4"/>
  <c r="I60" i="4"/>
  <c r="G60" i="4"/>
  <c r="G53" i="4"/>
  <c r="H53" i="4"/>
  <c r="I53" i="4"/>
  <c r="B54" i="4"/>
  <c r="B56" i="4"/>
  <c r="B58" i="4"/>
  <c r="B60" i="4"/>
  <c r="C62" i="4"/>
  <c r="D62" i="4"/>
  <c r="E62" i="4"/>
  <c r="F62" i="4"/>
  <c r="B62" i="4"/>
  <c r="I64" i="4"/>
  <c r="G64" i="4"/>
  <c r="G62" i="4"/>
  <c r="H62" i="4"/>
  <c r="I62" i="4"/>
  <c r="B64" i="4"/>
  <c r="B66" i="4"/>
  <c r="C66" i="4"/>
  <c r="D66" i="4"/>
  <c r="E66" i="4"/>
  <c r="F66" i="4"/>
  <c r="G66" i="4"/>
  <c r="H66" i="4"/>
  <c r="I66" i="4"/>
  <c r="A5" i="3"/>
  <c r="C5" i="3"/>
  <c r="C9" i="3"/>
  <c r="C18" i="3"/>
  <c r="C25" i="3"/>
  <c r="C33" i="3"/>
  <c r="C41" i="3"/>
  <c r="C44" i="3"/>
  <c r="C49" i="3"/>
  <c r="D8" i="3"/>
  <c r="E9" i="3"/>
  <c r="E18" i="3"/>
  <c r="E25" i="3"/>
  <c r="E33" i="3"/>
  <c r="E41" i="3"/>
  <c r="E44" i="3"/>
  <c r="E49" i="3"/>
  <c r="F8" i="3"/>
  <c r="C58" i="3"/>
  <c r="C64" i="3"/>
  <c r="C73" i="3"/>
  <c r="D53" i="3"/>
  <c r="E58" i="3"/>
  <c r="E54" i="3"/>
  <c r="E64" i="3"/>
  <c r="E73" i="3"/>
  <c r="F53" i="3"/>
  <c r="F61" i="3"/>
  <c r="C82" i="3"/>
  <c r="C87" i="3"/>
  <c r="C92" i="3"/>
  <c r="C94" i="3"/>
  <c r="D81" i="3"/>
  <c r="E82" i="3"/>
  <c r="E87" i="3"/>
  <c r="E92" i="3"/>
  <c r="E94" i="3"/>
  <c r="F81" i="3"/>
  <c r="D100" i="3"/>
  <c r="F100" i="3"/>
  <c r="A5" i="2"/>
  <c r="E5" i="2"/>
  <c r="D9" i="2"/>
  <c r="H9" i="2"/>
  <c r="C12" i="2"/>
  <c r="C15" i="2"/>
  <c r="D11" i="2"/>
  <c r="D20" i="2"/>
  <c r="G22" i="2"/>
  <c r="H20" i="2"/>
  <c r="D31" i="2"/>
  <c r="H31" i="2"/>
  <c r="D36" i="2"/>
  <c r="H36" i="2"/>
  <c r="H43" i="2"/>
  <c r="H44" i="2"/>
  <c r="H45" i="2"/>
  <c r="C50" i="2"/>
  <c r="C48" i="2"/>
  <c r="D47" i="2"/>
  <c r="G50" i="2"/>
  <c r="G48" i="2"/>
  <c r="H47" i="2"/>
  <c r="D58" i="2"/>
  <c r="H58" i="2"/>
  <c r="C65" i="2"/>
  <c r="C63" i="2"/>
  <c r="D62" i="2"/>
  <c r="G65" i="2"/>
  <c r="G63" i="2"/>
  <c r="H62" i="2"/>
  <c r="C71" i="2"/>
  <c r="C69" i="2"/>
  <c r="D68" i="2"/>
  <c r="G71" i="2"/>
  <c r="G69" i="2"/>
  <c r="H68" i="2"/>
  <c r="H74" i="2"/>
  <c r="D75" i="2"/>
  <c r="H75" i="2"/>
  <c r="D77" i="2"/>
  <c r="H77" i="2"/>
  <c r="A5" i="1"/>
  <c r="E5" i="1"/>
  <c r="C11" i="1"/>
  <c r="C9" i="1"/>
  <c r="C18" i="1"/>
  <c r="D28" i="1"/>
  <c r="C31" i="1"/>
  <c r="H31" i="1"/>
  <c r="G33" i="1"/>
  <c r="D42" i="1"/>
  <c r="H42" i="1"/>
  <c r="D43" i="1"/>
  <c r="H43" i="1"/>
  <c r="D44" i="1"/>
  <c r="D45" i="1"/>
  <c r="H45" i="1"/>
  <c r="D50" i="1"/>
  <c r="H50" i="1"/>
  <c r="G52" i="1"/>
  <c r="C53" i="1"/>
  <c r="D64" i="1"/>
  <c r="H64" i="1"/>
  <c r="D65" i="1"/>
  <c r="H65" i="1"/>
  <c r="D67" i="1"/>
  <c r="H67" i="1"/>
  <c r="D68" i="1"/>
  <c r="H68" i="1"/>
  <c r="H71" i="1"/>
  <c r="H72" i="1"/>
  <c r="H73" i="1"/>
  <c r="H74" i="1"/>
  <c r="H75" i="1"/>
  <c r="H76" i="1"/>
  <c r="H77" i="1"/>
  <c r="H78" i="1"/>
  <c r="H79" i="1"/>
  <c r="D10" i="15"/>
  <c r="G10" i="15"/>
  <c r="D21" i="15"/>
  <c r="G21" i="15"/>
  <c r="D34" i="15"/>
  <c r="G34" i="15"/>
  <c r="D76" i="15"/>
  <c r="G76" i="15"/>
  <c r="D97" i="15"/>
  <c r="G97" i="15"/>
  <c r="D105" i="15"/>
  <c r="G105" i="15"/>
  <c r="D107" i="15"/>
  <c r="G107" i="15"/>
  <c r="D127" i="15"/>
  <c r="G127" i="15"/>
  <c r="D133" i="15"/>
  <c r="G133" i="15"/>
  <c r="D159" i="15"/>
  <c r="G159" i="15"/>
  <c r="D205" i="15"/>
  <c r="G205" i="15"/>
  <c r="D211" i="15"/>
  <c r="G211" i="15"/>
  <c r="D223" i="15"/>
  <c r="G223" i="15"/>
  <c r="D225" i="15"/>
  <c r="G225" i="15"/>
  <c r="D249" i="15"/>
  <c r="G249" i="15"/>
  <c r="D256" i="15"/>
  <c r="G256" i="15"/>
  <c r="D262" i="15"/>
  <c r="G262" i="15"/>
  <c r="D263" i="15"/>
  <c r="G263" i="15"/>
  <c r="D267" i="15"/>
  <c r="G267" i="15"/>
  <c r="D303" i="15"/>
  <c r="G303" i="15"/>
  <c r="D319" i="15"/>
  <c r="G319" i="15"/>
  <c r="D324" i="15"/>
  <c r="G324" i="15"/>
  <c r="D334" i="15"/>
  <c r="G334" i="15"/>
  <c r="D336" i="15"/>
  <c r="G336" i="15"/>
  <c r="D339" i="15"/>
  <c r="G339" i="15"/>
  <c r="D351" i="15"/>
  <c r="G351" i="15"/>
  <c r="D355" i="15"/>
  <c r="G355" i="15"/>
  <c r="D359" i="15"/>
  <c r="G359" i="15"/>
  <c r="D362" i="15"/>
  <c r="G362" i="15"/>
  <c r="D365" i="15"/>
  <c r="G365" i="15"/>
  <c r="D366" i="15"/>
  <c r="G366" i="15"/>
  <c r="D369" i="15"/>
  <c r="G369" i="15"/>
  <c r="D380" i="15"/>
  <c r="G380" i="15"/>
  <c r="D381" i="15"/>
  <c r="G381" i="15"/>
  <c r="D382" i="15"/>
  <c r="G382" i="15"/>
  <c r="D385" i="15"/>
  <c r="G385" i="15"/>
  <c r="D386" i="15"/>
  <c r="G386" i="15"/>
  <c r="G9" i="12"/>
  <c r="D33" i="12"/>
  <c r="G33" i="12"/>
  <c r="D57" i="12"/>
  <c r="G57" i="12"/>
  <c r="D109" i="12"/>
  <c r="G109" i="12"/>
  <c r="G123" i="12"/>
  <c r="D146" i="12"/>
  <c r="G146" i="12"/>
  <c r="G173" i="12"/>
  <c r="D203" i="12"/>
  <c r="G203" i="12"/>
  <c r="G212" i="12"/>
  <c r="G241" i="12"/>
  <c r="G268" i="12"/>
  <c r="G282" i="12"/>
  <c r="G311" i="12"/>
  <c r="G318" i="12"/>
  <c r="G328" i="12"/>
  <c r="G171" i="12"/>
  <c r="G329" i="12"/>
  <c r="D241" i="12"/>
  <c r="D268" i="12"/>
  <c r="D282" i="12"/>
  <c r="D311" i="12"/>
  <c r="D318" i="12"/>
  <c r="G332" i="12"/>
  <c r="G389" i="12"/>
  <c r="G411" i="12"/>
  <c r="G426" i="12"/>
  <c r="G480" i="12"/>
  <c r="G488" i="12"/>
  <c r="G501" i="12"/>
  <c r="G510" i="12"/>
  <c r="G522" i="12"/>
  <c r="G524" i="12"/>
  <c r="G527" i="12"/>
  <c r="G547" i="12"/>
  <c r="G551" i="12"/>
  <c r="G561" i="12"/>
  <c r="G564" i="12"/>
  <c r="G573" i="12"/>
  <c r="G574" i="12"/>
  <c r="D577" i="12"/>
  <c r="G577" i="12"/>
  <c r="G579" i="12"/>
  <c r="G580" i="12"/>
  <c r="G581" i="12"/>
  <c r="G584" i="12"/>
  <c r="D579" i="12"/>
  <c r="D580" i="12"/>
  <c r="G585" i="12"/>
  <c r="D584" i="12"/>
  <c r="D585" i="12"/>
  <c r="D328" i="12"/>
  <c r="D171" i="12"/>
  <c r="D329" i="12"/>
</calcChain>
</file>

<file path=xl/sharedStrings.xml><?xml version="1.0" encoding="utf-8"?>
<sst xmlns="http://schemas.openxmlformats.org/spreadsheetml/2006/main" count="1815" uniqueCount="1129">
  <si>
    <t>UNIVERSIDAD NACIONAL AUTONOMA DE HONDURAS</t>
  </si>
  <si>
    <t>ESTADO DE SITUACION FINANCIERA</t>
  </si>
  <si>
    <t xml:space="preserve"> AL 31 JULIO DE 2015</t>
  </si>
  <si>
    <t xml:space="preserve"> ( Valores en lempiras )</t>
  </si>
  <si>
    <t>No. DE CUENTA</t>
  </si>
  <si>
    <t>CUENTAS</t>
  </si>
  <si>
    <t>Parcial</t>
  </si>
  <si>
    <t>Ejercicio Actual</t>
  </si>
  <si>
    <t>Ejercicio Anterior</t>
  </si>
  <si>
    <t xml:space="preserve">Notas </t>
  </si>
  <si>
    <t>ACTIVO</t>
  </si>
  <si>
    <t>Activo Corriente</t>
  </si>
  <si>
    <t>Efectivo y Equivalentes</t>
  </si>
  <si>
    <t>Nota1</t>
  </si>
  <si>
    <t>Caja</t>
  </si>
  <si>
    <t>Caja Chica (Inst. Descentralizadas)</t>
  </si>
  <si>
    <t>Caja General</t>
  </si>
  <si>
    <t>Bancos</t>
  </si>
  <si>
    <t>Cuenta Unica de Tesorería (CUT)</t>
  </si>
  <si>
    <t>Cuentas en Moneda Nacional</t>
  </si>
  <si>
    <t>Cuentas en Moneda Extranjera</t>
  </si>
  <si>
    <t>Fondos de Instituciones en la CUT</t>
  </si>
  <si>
    <t>Cuentas Especiales</t>
  </si>
  <si>
    <t>Cuentas en Custodia y Garantía</t>
  </si>
  <si>
    <t>Bancos Gobiernos Locales</t>
  </si>
  <si>
    <t>Otras Cuentas Bancarias</t>
  </si>
  <si>
    <t>Tenencias de Unidades Internacionales de Cuenta</t>
  </si>
  <si>
    <t>Tenencias en Derechos Especiales de Giro</t>
  </si>
  <si>
    <t>Billetes y Monedas Extranjeras</t>
  </si>
  <si>
    <t>Boveda de Movimiento Diario</t>
  </si>
  <si>
    <t>Boveda de Reserva</t>
  </si>
  <si>
    <t>Depositos en el exterior</t>
  </si>
  <si>
    <t>Depositos a la vista en Moneda Extranjera</t>
  </si>
  <si>
    <t>Depositos de una noche en M/E (Overnight)</t>
  </si>
  <si>
    <t>Dinero a la vista en Moneda Extranjera (At Call)</t>
  </si>
  <si>
    <t>Depositos a Plazo en Moneda Extranjera</t>
  </si>
  <si>
    <t>Depositos a Plazo en Moneda Nacional</t>
  </si>
  <si>
    <t>Inversiones Financieras Corrientes</t>
  </si>
  <si>
    <t>Nota 2</t>
  </si>
  <si>
    <t>Títulos y Valores a Corto Plazo</t>
  </si>
  <si>
    <t>Inversion en Bonos</t>
  </si>
  <si>
    <t>Inversion en Acciones</t>
  </si>
  <si>
    <t>Inversiones en Letras de Tesoreria</t>
  </si>
  <si>
    <t>Inversiones en Aceptaciones Bancarias</t>
  </si>
  <si>
    <t>Inversiones en Oro</t>
  </si>
  <si>
    <t>Otras Inversiones de Corto Plazo</t>
  </si>
  <si>
    <t>Prestamos al Sector Privado de Corto Plazo</t>
  </si>
  <si>
    <t>Préstamos al Sector Privado de Corto Plazo</t>
  </si>
  <si>
    <t>Prestamos al Sistema Financiero de corto plazo para Liquidez Overnight</t>
  </si>
  <si>
    <t>Sobregiros en Cuenta de Depositos Monetarios</t>
  </si>
  <si>
    <t>Prestamos con Fondos de Programas Especiales</t>
  </si>
  <si>
    <t>Prestamos a Instituciones del Sector Publico de Corto Plazo</t>
  </si>
  <si>
    <t>Prestamos a Instituciones  de la Administracion Central de Corto Plazo</t>
  </si>
  <si>
    <t>Prestamos a Instituciones  Descentralizadas de Corto Plazo</t>
  </si>
  <si>
    <t>Préstamos a Instituciones Descentralizadas Empresas No Fin. de Corto Plazo</t>
  </si>
  <si>
    <t>Préstamos a la Comisión Nacional de Bancos y Seguros de Corto Plazo</t>
  </si>
  <si>
    <t>Préstamos a Empresas Públicas Financieras de Corto Plazo</t>
  </si>
  <si>
    <t>Préstamos a Empresas Públicas No Financieras de Corto Plazo</t>
  </si>
  <si>
    <t>Préstamos a Empresas Públicas de Seguridad Social de Corto Plazo</t>
  </si>
  <si>
    <t>Préstamos a Gobiernos Locales de Corto Plazo</t>
  </si>
  <si>
    <t xml:space="preserve">Prevision para Préstamos del Sector Público Incobrables </t>
  </si>
  <si>
    <t>Cuentas a Cobrar Corrientes</t>
  </si>
  <si>
    <t>Nota 3</t>
  </si>
  <si>
    <t>Cuentas a Cobrar Corrientes por Impuestos</t>
  </si>
  <si>
    <t>Intereses por Cobrar</t>
  </si>
  <si>
    <t>Comisiones por Cobrar</t>
  </si>
  <si>
    <t>Dividendos por Cobrar</t>
  </si>
  <si>
    <t>Multas por cobrar</t>
  </si>
  <si>
    <t>Cuentas por Cobrar Corrientes</t>
  </si>
  <si>
    <t>Cuentas a cobrar por Deducciones</t>
  </si>
  <si>
    <t>Previsiones para Cuentas por Cobrar</t>
  </si>
  <si>
    <t>Reparos</t>
  </si>
  <si>
    <t>Otras Cuentas a Cobrar Corrientes</t>
  </si>
  <si>
    <t xml:space="preserve">Transferencias por Cobrar </t>
  </si>
  <si>
    <t>Cuentas por Cobrar de Ejercicios Anteriores</t>
  </si>
  <si>
    <t>Documentos y Efectos por Cobrar</t>
  </si>
  <si>
    <t>Documentos y Efectos por Cobrar Morosos</t>
  </si>
  <si>
    <t>Previsiones para Documentos y Efectos por Cobrar</t>
  </si>
  <si>
    <t>Prestamos a Empleados Instituciones Descentralizadas y Empresas Publicas</t>
  </si>
  <si>
    <t>Aportaciones y Cotizaciones por Cobrar a Insitituciones de Seguridad Social</t>
  </si>
  <si>
    <t>Aportaciones y Cotizaciones por Cobrar al Gobierno Central</t>
  </si>
  <si>
    <t>Aportaciones y Cotizaciones por Cobrar a Insitituciones Descentralizadas</t>
  </si>
  <si>
    <t>Aportaciones y Cotizaciones por Cobrar a Insitituciones Descentralizadas Empresas Públicas No Financieras</t>
  </si>
  <si>
    <t>Aportaciones y Cotizaciones por Cobrar a Empresa Públicas</t>
  </si>
  <si>
    <t>Anticipos a Instituciones</t>
  </si>
  <si>
    <t>Anticipos a Instituciones de Administracion Central</t>
  </si>
  <si>
    <t>Anticipos a Instituciones Descentralizadas</t>
  </si>
  <si>
    <t>Anticipos a Instituciones Descentralizadas Empresa No Financieras</t>
  </si>
  <si>
    <t>Anticipos a la Comisión Nacional de Bancos y Seguros</t>
  </si>
  <si>
    <t>Anticipos a Empresas Públicas Financieras</t>
  </si>
  <si>
    <t>Anticipos a Empresas Públicas No Financieras</t>
  </si>
  <si>
    <t>Antcipos a Empresas Públicas de Seguridad Social</t>
  </si>
  <si>
    <t>Anticipos a Gobiernos Locales</t>
  </si>
  <si>
    <t>Otros Anticipos</t>
  </si>
  <si>
    <t>Anticipos a Proveedores y Contratistas</t>
  </si>
  <si>
    <t>Anticipos de Sueldos</t>
  </si>
  <si>
    <t>Anticipos de Fondos Rotatorios</t>
  </si>
  <si>
    <t>Anticipos del Servicio de la Deuda Pública Externa</t>
  </si>
  <si>
    <t>Anticipos de la DGCP pendientes de liquidar</t>
  </si>
  <si>
    <t>Anticipos al Sector Privado</t>
  </si>
  <si>
    <t>Anticipos del Servicio de la Deuda Interna</t>
  </si>
  <si>
    <t>Anticipos para Gastos de Viaje</t>
  </si>
  <si>
    <t>Deudores por Avales</t>
  </si>
  <si>
    <t>Deudores por Avales de Instituciones del Sector Publico</t>
  </si>
  <si>
    <t>Deudores por Avales de Gobiernos Locales</t>
  </si>
  <si>
    <t>Deudores por Avales del Sector Privado</t>
  </si>
  <si>
    <t>Garantías</t>
  </si>
  <si>
    <t>Garantías por Alquileres</t>
  </si>
  <si>
    <t>Garantías Varias</t>
  </si>
  <si>
    <t>Nota 4</t>
  </si>
  <si>
    <t>Valores por Regularizar</t>
  </si>
  <si>
    <t>Valores por Regularizar Administración Central</t>
  </si>
  <si>
    <t>Fondos en Fideicomiso</t>
  </si>
  <si>
    <t>Fideicomiso de Seguridad Poblacional</t>
  </si>
  <si>
    <t>Fideicomiso de Emergencia Temporal Climático</t>
  </si>
  <si>
    <t>Fideicomiso para Financiar Diferentes Programas y Proyectos</t>
  </si>
  <si>
    <t>Fideicomiso Bono Soberano</t>
  </si>
  <si>
    <t>Fideicomiso para Granos Básicos</t>
  </si>
  <si>
    <t xml:space="preserve">Fideicomiso Const.Carret. Obispo-Empal.Carret. la Esperanza; Rehab. San Miguelito-San </t>
  </si>
  <si>
    <t>Juan; Bacheo San Juan-Gracias-Sta Rosa de Copán y Mant.Esperanza-Sta Rosa</t>
  </si>
  <si>
    <t>Previsiones para Fondos en Fideicomiso</t>
  </si>
  <si>
    <t>Fideicomiso Pescadores Artesanales y Pequeños Productores Acuicolas de la Zona Costera del Golfo de Fonseca</t>
  </si>
  <si>
    <t>Fondos en Fideicomiso Empresas Públicas</t>
  </si>
  <si>
    <t>Fondos en Fideicomiso Empresas Públicas no Financieras</t>
  </si>
  <si>
    <t>Bienes Inventariables</t>
  </si>
  <si>
    <t>Nota 5</t>
  </si>
  <si>
    <t>Materiales y Suministros</t>
  </si>
  <si>
    <t>Inventario de Bienes y Productos para la Venta</t>
  </si>
  <si>
    <t>Medicamentos</t>
  </si>
  <si>
    <t>Productos Para Monetización</t>
  </si>
  <si>
    <t>Inventario de Terrenos</t>
  </si>
  <si>
    <t>Inventario de Viviendas</t>
  </si>
  <si>
    <t>Oro para uso Industrial</t>
  </si>
  <si>
    <t>Moneda emitida antes de 1950</t>
  </si>
  <si>
    <t>Materias Primas</t>
  </si>
  <si>
    <t>Productos en Proceso</t>
  </si>
  <si>
    <t>Productos Terminados</t>
  </si>
  <si>
    <t>Productos Estratégicos</t>
  </si>
  <si>
    <t>Especies Fiscales</t>
  </si>
  <si>
    <t>Libretas para Pasaportes</t>
  </si>
  <si>
    <t>Tarjetas para Identificación de Marinos</t>
  </si>
  <si>
    <t>Timbres y Blancos Consulares</t>
  </si>
  <si>
    <t>Previsiones para Pérdidas de Materiales y Suministros</t>
  </si>
  <si>
    <t>Previsiones para Pérdidas de Medicamentos</t>
  </si>
  <si>
    <t>Previsiones para Pérdida de Bienes en Producción</t>
  </si>
  <si>
    <t>Otros Activos Corrientes</t>
  </si>
  <si>
    <t>Gastos Pagados por Adelantado</t>
  </si>
  <si>
    <t>Activos Pagados por Adelantado</t>
  </si>
  <si>
    <t>Cheques y Valores enviados al Cobro al Exterior</t>
  </si>
  <si>
    <t>Activos Eventuales</t>
  </si>
  <si>
    <t>Descuentos Concedidos sobre Títulos Valores (BCH)</t>
  </si>
  <si>
    <t>Bienes en Transito</t>
  </si>
  <si>
    <t>Remesas en Transito</t>
  </si>
  <si>
    <t>Valores a Compensar</t>
  </si>
  <si>
    <t>Depositos compensatorios para Pago de Cheques y Bonos</t>
  </si>
  <si>
    <t>Cartas de Creditos Liquidadas en Moneda Extranjera</t>
  </si>
  <si>
    <t>Cheques de la Tesoreria General de la Republica</t>
  </si>
  <si>
    <t>Cheques con Suspension de Pago</t>
  </si>
  <si>
    <t>Vales de Efectivo</t>
  </si>
  <si>
    <t>Revalorización de Activos Internacionales (BCH)</t>
  </si>
  <si>
    <t>Formas de Billete</t>
  </si>
  <si>
    <t>Acuñación de Monedas Metálicas</t>
  </si>
  <si>
    <t>Monedas y Medallas Conmemorativas</t>
  </si>
  <si>
    <t>Fondos por Reintegrar</t>
  </si>
  <si>
    <t xml:space="preserve">Fondos por Reintegrar </t>
  </si>
  <si>
    <t>Fondos por Reintegrar Administración central</t>
  </si>
  <si>
    <t>Fondos por Reintegrar Instituciones Descentralizadas</t>
  </si>
  <si>
    <t>TOTAL DEL ACTIVO CORRIENTE</t>
  </si>
  <si>
    <t>Activo no Corriente</t>
  </si>
  <si>
    <t>Inversiones Financieras no Corrientes</t>
  </si>
  <si>
    <t>Títulos y Valores a Largo Plazo</t>
  </si>
  <si>
    <t>Inversión en Bonos</t>
  </si>
  <si>
    <t>Nota 6</t>
  </si>
  <si>
    <t>Inversión en Acciones</t>
  </si>
  <si>
    <t>Previsiones para Títulos y Valores a Largo Plazo</t>
  </si>
  <si>
    <t>Patrimonio Neto de Instituciones Descentralizadas y Empresas Publicas</t>
  </si>
  <si>
    <t>Depositos a Largo Plazo</t>
  </si>
  <si>
    <t>Depositos en Moneda Extranjera de Largo Plazo</t>
  </si>
  <si>
    <t>Depositos en Moneda Nacional de Largo Plazo</t>
  </si>
  <si>
    <t>Otras Inversiones</t>
  </si>
  <si>
    <t>Préstamos al Sector Privado de Largo Plazo</t>
  </si>
  <si>
    <t>Préstamos Originados en Liquidación de Convenios</t>
  </si>
  <si>
    <t xml:space="preserve">Previsiones para Préstamos al Sector Privado </t>
  </si>
  <si>
    <t>Prestamos al Sector Privado de Largo Plazo</t>
  </si>
  <si>
    <t>Préstamos a Instituciones de la Administración Central de Largo Plazo</t>
  </si>
  <si>
    <t>Préstamos a Instituciones Descentralizadas de Largo Plazo</t>
  </si>
  <si>
    <t>Préstamos a Instituciones Descentralizadas Empresas No Fin. de Largo Plazo</t>
  </si>
  <si>
    <t>Préstamos a la Comisión Nacional de Bancos y Seguros de Largo Plazo</t>
  </si>
  <si>
    <t>Préstamos a Empresas Públicas Financieras de Largo Plazo</t>
  </si>
  <si>
    <t>Préstamos a Empresas Públicas No Financieras de Largo Plazo</t>
  </si>
  <si>
    <t>Préstamos a Empresas Públicas de Seguridad Social de Largo Plazo</t>
  </si>
  <si>
    <t>Préstamos a Gobiernos Locales de Largo Plazo</t>
  </si>
  <si>
    <t>Previsiones para Préstamos a Instituciones del Sector Público</t>
  </si>
  <si>
    <t>Cuentas a Cobrar a Largo Plazo</t>
  </si>
  <si>
    <t>Nota 7</t>
  </si>
  <si>
    <t>(Prevision para Cuentas a Cobrar a Largo Plazo)</t>
  </si>
  <si>
    <t>Documentos a Cobrar a Largo Plazo</t>
  </si>
  <si>
    <t>Nota 8</t>
  </si>
  <si>
    <t>Otros Fondos</t>
  </si>
  <si>
    <t>Valores por Conciliar TGR.</t>
  </si>
  <si>
    <t>Fondos de Conversion de Deuda</t>
  </si>
  <si>
    <t>Fondos por Reintegrar Administracion Central</t>
  </si>
  <si>
    <t>Fondos por Reintegrar en Instituciones Descentralizadas</t>
  </si>
  <si>
    <t>Tenencias de Oro</t>
  </si>
  <si>
    <t>Oro Amonedado</t>
  </si>
  <si>
    <t>Oro No Amonedado</t>
  </si>
  <si>
    <t>Propiedad, Planta y Equipo No Consecionado</t>
  </si>
  <si>
    <t>Tierras y Terrenos</t>
  </si>
  <si>
    <t>Nota 9</t>
  </si>
  <si>
    <t>Edificios</t>
  </si>
  <si>
    <t>Edificios No Viviendas</t>
  </si>
  <si>
    <t>Nota 10</t>
  </si>
  <si>
    <t>Viviendas para el Personal</t>
  </si>
  <si>
    <t>Maquinaria y Equipo</t>
  </si>
  <si>
    <t>Equipos de Oficina</t>
  </si>
  <si>
    <t>Nota 11</t>
  </si>
  <si>
    <t>Equipos Médicos y Sanitarios</t>
  </si>
  <si>
    <t>Equipos Educacionales y Recreativos</t>
  </si>
  <si>
    <t>Equipos de Transporte</t>
  </si>
  <si>
    <t>Equipos de Producción</t>
  </si>
  <si>
    <t>Equipos de Comunicaciones</t>
  </si>
  <si>
    <t>Equipos de Informática</t>
  </si>
  <si>
    <t>Equipo de Seguridad</t>
  </si>
  <si>
    <t>Equipo de Uso Militar no Bélico</t>
  </si>
  <si>
    <t>Otros Bienes</t>
  </si>
  <si>
    <t>Muebles de Hogar/Alojamiento</t>
  </si>
  <si>
    <t>Nota 12</t>
  </si>
  <si>
    <t>Libros, Revistas y Otros Coleccionables</t>
  </si>
  <si>
    <t>Bienes por Adquirir</t>
  </si>
  <si>
    <t>Herramientas Mayores</t>
  </si>
  <si>
    <t>Equipo para Laboratorio No Médico</t>
  </si>
  <si>
    <t>Bienes de Dominio Público</t>
  </si>
  <si>
    <t>Aeropuertos</t>
  </si>
  <si>
    <t>Obras Urbanísticas</t>
  </si>
  <si>
    <t>Nota 13</t>
  </si>
  <si>
    <t>Obras Hidráulicas</t>
  </si>
  <si>
    <t>Carreteras, Calles y Puentes</t>
  </si>
  <si>
    <t>Instalaciones</t>
  </si>
  <si>
    <t>Propiedad, Planta y Equipo  Consecionado</t>
  </si>
  <si>
    <t>Bienes por Aquirir</t>
  </si>
  <si>
    <t>Propiedades de Inversion</t>
  </si>
  <si>
    <t>Revaluo de Tierras  Terrenos</t>
  </si>
  <si>
    <t>Perdidas de Tierras y Terrenos</t>
  </si>
  <si>
    <t>Depreciacion de Edificios</t>
  </si>
  <si>
    <t>Pérdidas por Deterioro de Edificios</t>
  </si>
  <si>
    <t>Mejoras de Edificios</t>
  </si>
  <si>
    <t>Revaluo de Edificios</t>
  </si>
  <si>
    <t>Depreciacion de Viviendas para el Personal</t>
  </si>
  <si>
    <t>Pérdidas por Deterioro de Viviendas para el Personal</t>
  </si>
  <si>
    <t>Mejoras de Viviendas para el Personal</t>
  </si>
  <si>
    <t>Revaluo de Viviendas para el Personal</t>
  </si>
  <si>
    <t>Depreciaciones, Mejoras, Perdidas y Revaluos No Concesionado y Concesionado</t>
  </si>
  <si>
    <t>Revalúo de Edificios</t>
  </si>
  <si>
    <t>Depreciacion de Maquinaria y Equipo</t>
  </si>
  <si>
    <t>Pérdidas por Deterioro de Maquinaria y Equipo</t>
  </si>
  <si>
    <t>Mejoras de Maquinaria y Equipo</t>
  </si>
  <si>
    <t>Revalúo de Maquinqria y Equipo</t>
  </si>
  <si>
    <t>Depreciacion de Otros Bienes</t>
  </si>
  <si>
    <t>Pérdidas por Deterioro de Otros Bienes</t>
  </si>
  <si>
    <t>Mejoras de Otros Bienes</t>
  </si>
  <si>
    <t>Revalúo de Otros Bienes</t>
  </si>
  <si>
    <t>Depreciacion de Bienes de Dominio Publico</t>
  </si>
  <si>
    <t>Pérdidas por Deterioro de Bienes de Dominio Publico</t>
  </si>
  <si>
    <t>Mejoras de Bienes de Dominio Publico</t>
  </si>
  <si>
    <t>Revalúo de Bienes de Dominio Publico</t>
  </si>
  <si>
    <t>Depreciacion de Instalaciones</t>
  </si>
  <si>
    <t>Pérdida por Deterioro de instalaciones</t>
  </si>
  <si>
    <t>Mejoras de Instalaciones</t>
  </si>
  <si>
    <t>Revaluo de Instalaciones</t>
  </si>
  <si>
    <t>Construcciones</t>
  </si>
  <si>
    <t>Nota 14</t>
  </si>
  <si>
    <t>Construcciones de Bienes de Dominio Privado</t>
  </si>
  <si>
    <t>Construcciones y Mejoras en Bienes de Dominio Privado</t>
  </si>
  <si>
    <t>Supervisión de Construcciones y Mejoras en Bienes de Dominio Privado</t>
  </si>
  <si>
    <t>Construcciones de Bienes de Dominio Público</t>
  </si>
  <si>
    <t>Construcciones y Mejoras de Bienes de Dominio Público</t>
  </si>
  <si>
    <t>Supervisión de Construcciones y Mejoras de Bienes de Dominio Público</t>
  </si>
  <si>
    <t>Activos Biológicos</t>
  </si>
  <si>
    <t>Nota 15</t>
  </si>
  <si>
    <t>Agotamiento Acumulada de Activos Biológicos</t>
  </si>
  <si>
    <t>Perdida por Deterioro de Activos Biológicos</t>
  </si>
  <si>
    <t>Revaluos  de Activos Biológicos</t>
  </si>
  <si>
    <t>Bienes Inmateriales</t>
  </si>
  <si>
    <t>Activos Intangibles</t>
  </si>
  <si>
    <t>Amortización Acumulada de Activos Intangibles</t>
  </si>
  <si>
    <t>TOTAL DEL ACTIVO NO CORRIENTE</t>
  </si>
  <si>
    <t>TOTAL DEL ACTIVO</t>
  </si>
  <si>
    <t>PASIVO</t>
  </si>
  <si>
    <t>PASIVO CORRIENTE</t>
  </si>
  <si>
    <t>Cuentas por Pagar</t>
  </si>
  <si>
    <t>Nota 16</t>
  </si>
  <si>
    <t>Cuentas por Pagar Comerciales</t>
  </si>
  <si>
    <t>Cuentas por Pagar Contratistas</t>
  </si>
  <si>
    <t xml:space="preserve">Cuentas por Pagar de Otras Instituciones del Gobierno Central </t>
  </si>
  <si>
    <t xml:space="preserve"> Cuentas por Pagar de la Presidencia de la Republica</t>
  </si>
  <si>
    <t>Remuneraciones por Pagar</t>
  </si>
  <si>
    <t>Sueldos y Salarios por Pagar</t>
  </si>
  <si>
    <t>Otros Servicios No Personales por Pagar</t>
  </si>
  <si>
    <t>Sueldos y Salarios por Pagar Sistema de Planillas</t>
  </si>
  <si>
    <t>Gastos de Representacion Por Pagar</t>
  </si>
  <si>
    <t>Aportes y Retenciones por Pagar</t>
  </si>
  <si>
    <t>Contribuciones Patronales por Pagar</t>
  </si>
  <si>
    <t>Prestaciones Sociales por Pagar</t>
  </si>
  <si>
    <t>Beneficios y Compensaciones por Pagar</t>
  </si>
  <si>
    <t>Deducciones por Pagar</t>
  </si>
  <si>
    <t>Garantías por Pagar</t>
  </si>
  <si>
    <t>Cargas Fiscales</t>
  </si>
  <si>
    <t>Impuestos por Pagar</t>
  </si>
  <si>
    <t>Derechos y Tasas por Pagar</t>
  </si>
  <si>
    <t>Multas y Recargos por Pagar</t>
  </si>
  <si>
    <t>Gastos Judiciales por Pagar</t>
  </si>
  <si>
    <t>Recaudaciones Fiscales</t>
  </si>
  <si>
    <t>Donaciones, Transferencias y Subsidios por Pagar</t>
  </si>
  <si>
    <t>Donaciones por Pagar al Sector Público</t>
  </si>
  <si>
    <t>Donaciones por Pagar al Sector Privado</t>
  </si>
  <si>
    <t>Donaciones por Pagar al Sector Externo</t>
  </si>
  <si>
    <t>Transferencias por Pagar al Sector Público</t>
  </si>
  <si>
    <t>Transferencias por Pagar al Sector Privado</t>
  </si>
  <si>
    <t>Transferencias por Pagar al Sector Externo</t>
  </si>
  <si>
    <t xml:space="preserve">Subsidios por Pagar al Sector Público </t>
  </si>
  <si>
    <t>Subsidios por Pagar al Sector Privado</t>
  </si>
  <si>
    <t>Deuda Pública Interna por Pagar</t>
  </si>
  <si>
    <t>Amortización Deuda Pública Interna por Pagar</t>
  </si>
  <si>
    <t>Intereses Deuda Pública Interna por Pagar</t>
  </si>
  <si>
    <t>Comisiones y otros Gastos de Deuda Pública Interna por Pagar</t>
  </si>
  <si>
    <t>Intereses por Mora y Multas de Deuda Pública Interna por Pagar</t>
  </si>
  <si>
    <t>Servicios Comerciales y Financieros (PETROCARIBE)</t>
  </si>
  <si>
    <t>Deuda por pagar en Especie</t>
  </si>
  <si>
    <t>Deuda Publica Interna por Pagar</t>
  </si>
  <si>
    <t>Amortización Deuda Pública Externa por Pagar</t>
  </si>
  <si>
    <t>Intereses Deuda Pública Externa por Pagar</t>
  </si>
  <si>
    <t>Comisiones y otros Gastos de Deuda Pública Externa por Pagar</t>
  </si>
  <si>
    <t>Intereses por Mora y Multas de Deuda Pública Externa por Pagar</t>
  </si>
  <si>
    <t>Devoluciones por Pagar</t>
  </si>
  <si>
    <t>Devolución de Impuestos</t>
  </si>
  <si>
    <t>Devolución de Garantías</t>
  </si>
  <si>
    <t>Otras Cuentas por Pagar</t>
  </si>
  <si>
    <t xml:space="preserve">Préstamos al Sector Privado por Pagar </t>
  </si>
  <si>
    <t xml:space="preserve">Préstamos a Instituciones de la Administración Central por Pagar </t>
  </si>
  <si>
    <t xml:space="preserve">Préstamos a Instituciones Descentralizadas por Pagar </t>
  </si>
  <si>
    <t xml:space="preserve">Préstamos a Instituciones de Seguridad Social por Pagar </t>
  </si>
  <si>
    <t>Préstamos a Gobiernos Locales por Pagar</t>
  </si>
  <si>
    <t xml:space="preserve">Préstamos a Empresas Públicas No Financieras por Pagar </t>
  </si>
  <si>
    <t xml:space="preserve">Préstamos a Empresas Públicas Financieras por Pagar </t>
  </si>
  <si>
    <t xml:space="preserve">Titulos y Valores por Pagar </t>
  </si>
  <si>
    <t>Endeudamiento de Corto Plazo</t>
  </si>
  <si>
    <t>Documentos Comerciales de Corto Plazo</t>
  </si>
  <si>
    <t>Títulos y Valores de Corto Plazo</t>
  </si>
  <si>
    <t>Títulos y Valores Internos de Corto Plazo</t>
  </si>
  <si>
    <t>Títulos y Valores Externos de Corto Plazo</t>
  </si>
  <si>
    <t>Préstamos Internos del Sector Publico de Corto Plazo</t>
  </si>
  <si>
    <t>Préstamos Internos de la Administración Central a Corto Plazo</t>
  </si>
  <si>
    <t>Préstamos Internos de Instituciones Descentralizadas a Corto Plazo</t>
  </si>
  <si>
    <t>Préstamos Internos de Instituciones Descentralizadas Empresas No Fin. de C/P</t>
  </si>
  <si>
    <t>Préstamos Internos de la Comisión Nacional de Bancos y Seguros a Corto Plazo</t>
  </si>
  <si>
    <t>Préstamos Internos de Empresas Públicas Financieras a Corto Plazo</t>
  </si>
  <si>
    <t>Préstamos Internos de Empresas Públicas No Financieras a Corto Plazo</t>
  </si>
  <si>
    <t>Préstamos Internos de Empresas Públicas de Seguridad Social a Corto Plazo</t>
  </si>
  <si>
    <t>Préstamos Internos de Gobiernos Locales de Corto Plazo</t>
  </si>
  <si>
    <t>Préstamos Internos del Sector Privado de Corto Plazo</t>
  </si>
  <si>
    <t>Financiamientos del Sector Externo de Corto Plazo</t>
  </si>
  <si>
    <t>Préstamos del Sector Externo de Corto Plazo</t>
  </si>
  <si>
    <t>Sobregiros en Bancos del Exterior</t>
  </si>
  <si>
    <t>Prestamos en Moneda Extranjera para Lineas de Creditos</t>
  </si>
  <si>
    <t>Prestamos en Moneda Nacional para Lineas de Creditos</t>
  </si>
  <si>
    <t>Fondos de Terceros</t>
  </si>
  <si>
    <t>Nota 17</t>
  </si>
  <si>
    <t>Fondos de Terceros en Custodia y Garantia</t>
  </si>
  <si>
    <t>Fondos de Terceros Recibidos en Custodia</t>
  </si>
  <si>
    <t>Fondos de Terceros Recibidos en Garantía</t>
  </si>
  <si>
    <t>Fondos de Terceros en la CUT</t>
  </si>
  <si>
    <t>Embargos Judiciales en Custodia</t>
  </si>
  <si>
    <t>Depósitos a la Vista</t>
  </si>
  <si>
    <t>Depósitos a la Vista en Moneda Extranjera</t>
  </si>
  <si>
    <t>Depósitos a la Vista en Moneda Nacional</t>
  </si>
  <si>
    <t>Depósitos a Plazo en Moneda Extranjera</t>
  </si>
  <si>
    <t>Depósitos a Plazo en Moneda Nacional</t>
  </si>
  <si>
    <t>Cheques de Caja</t>
  </si>
  <si>
    <t>Cheques Certificados</t>
  </si>
  <si>
    <t>Depositos en Garantia</t>
  </si>
  <si>
    <t>Depositos por Subastas Publicas de Divisas</t>
  </si>
  <si>
    <t>Otros Pasivos Corrientes</t>
  </si>
  <si>
    <t>Ingresos Cobrados por Adelantado</t>
  </si>
  <si>
    <t>Cuentas por Pagar Comerciales de Ejercicios Anteriores</t>
  </si>
  <si>
    <t>Cuentas por Pagar Contratistas de Ejercicios Anteriores</t>
  </si>
  <si>
    <t>Otras Cuentas por pagar de Ejercicios Anteriores</t>
  </si>
  <si>
    <t>Sueldos por Pagar de Ejercicios Anteriores</t>
  </si>
  <si>
    <t>Sueldos por Pagar Funcionarios de Ejercicios Anteriores</t>
  </si>
  <si>
    <t>Sueldos por pagar Docentes de Ejercicios Anteriores</t>
  </si>
  <si>
    <t>Dietas por Pagar de Ejercicios Anteriores</t>
  </si>
  <si>
    <t>Gastos de Representación por Pagar de Ejercicios Anteriores</t>
  </si>
  <si>
    <t>Otros Servicios No Personales por Pagar de Ejercicios Anteriores</t>
  </si>
  <si>
    <t>Contribuciones y Deducciones por Pagar de Ejercicios Anteriores</t>
  </si>
  <si>
    <t>Contribuciones Patronales por Pagar de Ejercicios Anteriores</t>
  </si>
  <si>
    <t>Prestaciones Sociales por Pagar de Ejercicios Anteriores</t>
  </si>
  <si>
    <t>Beneficios y Compensaciones por Pagar de Ejercicios Anteriores</t>
  </si>
  <si>
    <t>Deducciones por Pagar de Ejercicios Anteriores</t>
  </si>
  <si>
    <t>Garantías por Pagar de Ejercicios Anteriores</t>
  </si>
  <si>
    <t>Cargas Fiscales por Pagar de Ejercicios Anteriores</t>
  </si>
  <si>
    <t>Impuestos por Pagar de Ejercicios Anteriores</t>
  </si>
  <si>
    <t>Derechos y Tasas por Pagar Ejercicios Anteriores</t>
  </si>
  <si>
    <t>Multas y Recargos por Pagar Ejercicios Anteriores</t>
  </si>
  <si>
    <t>Gastos Judiciales por Pagar Ejercicios Anteriores</t>
  </si>
  <si>
    <t>Transferencias y Subsidios por Pagar de Ejercicios Anteriores</t>
  </si>
  <si>
    <t>Transferencias al Sector Público por Pagar de Ejercicios Anteriores</t>
  </si>
  <si>
    <t>Transferencias al Sector Privado por Pagar de Ejercicios Anteriores</t>
  </si>
  <si>
    <t>Subsidios al Sector Público por Pagar de Ejercicios Anteriores</t>
  </si>
  <si>
    <t>Subsidios al Sector Privado por Pagar de Ejercicios Anteriores</t>
  </si>
  <si>
    <t>Cuentas de Otras Instituciones del Gobierno Central  por Pagar  de Ejercicios Anteriores</t>
  </si>
  <si>
    <t xml:space="preserve">Cuentas de la Presidencia de la Republica por Pagar  de Ejercicios Anteriores </t>
  </si>
  <si>
    <t xml:space="preserve">Transferencias al Sector Externo  por Pagar de Ejercicios Anteriores </t>
  </si>
  <si>
    <t>Cuentas por Pagar de Años Anteriores SEFIN</t>
  </si>
  <si>
    <t>Deuda Pública Interna por Pagar de Ejercicios Anteriores</t>
  </si>
  <si>
    <t>Amortización Deuda Pública Interna por Pagar de Ejercicios Anteriores</t>
  </si>
  <si>
    <t>Intereses Deuda Pública Interna por Pagar de Ejercicios Anteriores</t>
  </si>
  <si>
    <t>Comisiones y otros Gastos de Deuda Pública Interna por Pagar de Ejercicios Anteriores</t>
  </si>
  <si>
    <t>Intereses por Mora y Multas de Deuda Pública Interna por Pagar de Ejercicios Anteriores</t>
  </si>
  <si>
    <t>Servicios Comerciales y Financieros (PETROCARIBE) de Ejercicios Anteriores</t>
  </si>
  <si>
    <t>Deuda por Pagar en Especie de Ejercicios Anteriores</t>
  </si>
  <si>
    <t>Deuda Pública Externa por Pagar de Ejercicios Anteriores</t>
  </si>
  <si>
    <t>Amortización Deuda Pública Externa por Pagar de Ejercicios Anteriores</t>
  </si>
  <si>
    <t>Intereses Deuda Pública Externa por Pagar de Ejercicios Anteriores</t>
  </si>
  <si>
    <t>Comisiones y otros Gastos de Deuda Pública Externa por Pagar de Ejercicios Anteriores</t>
  </si>
  <si>
    <t>Intereses por Mora y Multas de Deuda Pública Externa por Pagar de Ejercicios Anteriores</t>
  </si>
  <si>
    <t>Prestamos y Titulos por Pagar de Ejercicios Anteriores</t>
  </si>
  <si>
    <t>Préstamos al Sector Privado por Pagar de Ejercicios Anteriores</t>
  </si>
  <si>
    <t>Préstamos a Instituciones de la Administración Central por Pagar de Ejercicios Anteriores</t>
  </si>
  <si>
    <t>Préstamos a Instituciones Descentralizadas por Pagar de Ejercicios Anteriores</t>
  </si>
  <si>
    <t>Préstamos a Instituciones de Seguridad Social por Pagar de Ejercicios Anteriores</t>
  </si>
  <si>
    <t>Préstamos a Gobiernos Locales por Pagar de Ejercicios Anteriores</t>
  </si>
  <si>
    <t>Préstamos a Otras Instituciones Públicas Financieras por Pagar de Ejercicios Anteriores</t>
  </si>
  <si>
    <t>Préstamos a Empresas Públicas No Financieras por Pagar de Ejercicios Anteriores</t>
  </si>
  <si>
    <t>Préstamos a Empresas Públicas Financieras por Pagar de Ejercicios Anteriores</t>
  </si>
  <si>
    <t>Titulos y Valores por Pagar de Ejercicios Anteriores</t>
  </si>
  <si>
    <t>Otros Fondos por Reintegrar</t>
  </si>
  <si>
    <t>Retirados de Oficio</t>
  </si>
  <si>
    <t>Pagos por Cuenta Ajena</t>
  </si>
  <si>
    <t>Retenciones Indebidas</t>
  </si>
  <si>
    <t>Fondos en Fideicomiso por Pagar</t>
  </si>
  <si>
    <t>Fondos en Fideicomiso Por Pagar</t>
  </si>
  <si>
    <t>Fideicomiso de Seguridad Poblacional Por Pagar</t>
  </si>
  <si>
    <t>Fideicomiso de Emergencia Temporal Climático Por Pagar</t>
  </si>
  <si>
    <t>Fideicomiso para Financiar Diferentes Programas y Proyectos por Pagar</t>
  </si>
  <si>
    <t>Fideicomiso Bono Soberano Por Pagar</t>
  </si>
  <si>
    <t>Fideicomiso para Granos Básicos por pagar</t>
  </si>
  <si>
    <t xml:space="preserve">Fideicomiso: Const.Carret. Obispo-Empal.Carret. la Esperanza; Rehab. San Miguelito-San </t>
  </si>
  <si>
    <t>Juan; Bacheo San Juan-Gracias-Sta Rosa de Copán y Mant.Esperanza-Sta Rosa por pagar</t>
  </si>
  <si>
    <t>Fondos en Fideicomiso Empresas Públicas por Pagar</t>
  </si>
  <si>
    <t>Fondos en Fideicomiso Empresas Públicas no Financieras por Pagar</t>
  </si>
  <si>
    <t>Ordenes de Pago</t>
  </si>
  <si>
    <t>Emisión Monetaria</t>
  </si>
  <si>
    <t>Cuenta por Pagar por Reclasificación de Beneficiario</t>
  </si>
  <si>
    <t>Previsiones y Cantidades Pendientes de Aplicación  (BCH)</t>
  </si>
  <si>
    <t>Revalorización de Pasivos Internacionales (BCH)</t>
  </si>
  <si>
    <t>Dividendos y Acciones por Realizar (INJUPEMP)</t>
  </si>
  <si>
    <t xml:space="preserve"> Fideicomiso por Pagar de Ejercicios Anteriores</t>
  </si>
  <si>
    <t>Fideicomiso por Pagar de Ejercicios Anteriores</t>
  </si>
  <si>
    <t>Fondos en Fideicomiso por Pagar de Ejercicios Anteriores</t>
  </si>
  <si>
    <t>Fideicomiso de Seguridad Poblacional por Pagar de Ejercicios Anteriores</t>
  </si>
  <si>
    <t>Fideicomiso de Emergencia Temporal Climático por Pagar de Ejercicios Anteriores</t>
  </si>
  <si>
    <t xml:space="preserve">Fideicomiso para Financiar Diferentes Programas y Proyectos de Corto Plazo  por Pagar de Ejercicios Anteriores
</t>
  </si>
  <si>
    <t>Fideicomiso Bono Soberano Por Pagar de Ejercicios Anteriores</t>
  </si>
  <si>
    <t>Fideicomiso para Granos Básicos por Pagar de Ejercicios Anteriores</t>
  </si>
  <si>
    <t xml:space="preserve">Fideicomiso Const.Carret. Obispo-Empal.Carret. la Esperanza; Rehab.San Miguelito-San Juan; Bacheo San Juan-Gracias-Sta Rosa de Copán y Mant.Esperanza-Sta Rosa por Pagar de Ejercicios Anteriores
</t>
  </si>
  <si>
    <t xml:space="preserve">Fideicomiso Pescadores Artesanales y Pequeños Productores Acuicolas de la Zona Costera del Golfo de Fonseca por Pagar de Ejercicios Anteriores
</t>
  </si>
  <si>
    <t>Fondos en Fideicomiso Empresas Públicas por pagar de Ejercicios Anteriores</t>
  </si>
  <si>
    <t>Fondos en Fideicomiso Empresas Públicas no Financieras por Pagar de Ejercicios Anteriores</t>
  </si>
  <si>
    <t>TOTAL DEL PASIVO  CORRIENTE</t>
  </si>
  <si>
    <t>Pasivo no Corriente</t>
  </si>
  <si>
    <t>Deudas de Largo Plazo</t>
  </si>
  <si>
    <t>Documentos y Efectos por Pagar de Largo Plazo</t>
  </si>
  <si>
    <t>Endeudamiento de Largo Plazo</t>
  </si>
  <si>
    <t>Deuda Pública Interna</t>
  </si>
  <si>
    <t>Títulos y Valores de Deuda Pública Interna de Largo Plazo</t>
  </si>
  <si>
    <t>Inversiones Obligatorias del Sistema Financiero Nacional</t>
  </si>
  <si>
    <t>Obligaciones por Inversiones de Liquidez (Overnight)</t>
  </si>
  <si>
    <t>Préstamos Internos del Sector Privado de Largo Plazo</t>
  </si>
  <si>
    <t>Lineas de Credito</t>
  </si>
  <si>
    <t>Préstamos Internos del Sector Publico de Largo Plazo</t>
  </si>
  <si>
    <t>Préstamos Internos de la Administración Central de Largo Plazo</t>
  </si>
  <si>
    <t>Préstamos Internos de Instituciones Descentralizadas de Largo Plazo</t>
  </si>
  <si>
    <t>Préstamos Internos de Instituciones Descentralizadas Empresas No Fin. de Largo Plazo</t>
  </si>
  <si>
    <t>Préstamos Internos de la Comisión Nacional de Bancos y Seguros de Largo Plazo</t>
  </si>
  <si>
    <t>Préstamos Internos de Empresas Públicas Financieras de Largo Plazo</t>
  </si>
  <si>
    <t>Préstamos Internos de Empresas Públicas No Financieras de Largo Plazo</t>
  </si>
  <si>
    <t>Préstamos Internos de Empresas Públicas de Seguridad Social de Largo Plazo</t>
  </si>
  <si>
    <t>Préstamos Internos de Gobiernos Locales de Largo Plazo</t>
  </si>
  <si>
    <t>Deuda Pública Externa</t>
  </si>
  <si>
    <t>Titulos y Valores del Sector Externo de Largo Plazo</t>
  </si>
  <si>
    <t>Préstamos del Sector Externo de Largo Plazo</t>
  </si>
  <si>
    <t>Otros Pasivos no Corrientes</t>
  </si>
  <si>
    <t>Ingresos Cobrados por Adelantado de Largo Plazo</t>
  </si>
  <si>
    <t>Previsiones y Reservas Técnicas de Largo Plazo</t>
  </si>
  <si>
    <t>Fondos en Fidecomiso</t>
  </si>
  <si>
    <t>Fondos en Fidecomiso por Pagar</t>
  </si>
  <si>
    <t xml:space="preserve">Fideicomiso de Seguridad Poblacional por Pagar </t>
  </si>
  <si>
    <t>Fideicomiso de Emergencia Temporal Climático por Pagar</t>
  </si>
  <si>
    <t>Fideicomiso para Financiar Diferentes Programas y Proyectos de Largo Plazo</t>
  </si>
  <si>
    <t>Alivios</t>
  </si>
  <si>
    <t>Alivios Externos</t>
  </si>
  <si>
    <t>Provisiones</t>
  </si>
  <si>
    <t>Provisiones para Pasivos</t>
  </si>
  <si>
    <t>Provisiones para Demandas Legales</t>
  </si>
  <si>
    <t>Provisiones para Demandas Laborales</t>
  </si>
  <si>
    <t>Provisiones por Demandas por Mala Praxis Médica</t>
  </si>
  <si>
    <t>Provisiones por Garantías en Cumplimiento de Contratos</t>
  </si>
  <si>
    <t>Provisiones por Incumplimiento de Contratos</t>
  </si>
  <si>
    <t>Provisiones por Beneficios de Empleados</t>
  </si>
  <si>
    <t>TOTAL DEL PASIVO NO CORRIENTE</t>
  </si>
  <si>
    <t>TOTAL PASIVO</t>
  </si>
  <si>
    <t>PATRIMONIO</t>
  </si>
  <si>
    <t>Hacienda Pública</t>
  </si>
  <si>
    <t>Capital</t>
  </si>
  <si>
    <t xml:space="preserve">Capital </t>
  </si>
  <si>
    <t>Reservas</t>
  </si>
  <si>
    <t>Revaluos</t>
  </si>
  <si>
    <t>Resultados</t>
  </si>
  <si>
    <t>Resultados acumulados de ejercicios anteriores</t>
  </si>
  <si>
    <t>Resultados del ejercicio</t>
  </si>
  <si>
    <t>TOTAL PATRIMONIO</t>
  </si>
  <si>
    <t>TOTAL DEL PASIVO Y PATRIMONIO</t>
  </si>
  <si>
    <t>Cuentas de Orden</t>
  </si>
  <si>
    <t>Cuentas de Orden Deudoras</t>
  </si>
  <si>
    <t>Avales, Fianzas y Garantias</t>
  </si>
  <si>
    <t>Cuentas de Orden Acreedoras</t>
  </si>
  <si>
    <t>Tegucigalpa, M.D.C., 31 de Julio de 2015</t>
  </si>
  <si>
    <t>FIRMA _____________________________________________</t>
  </si>
  <si>
    <t>NOMBRE:               Raúl Fortín Estrada</t>
  </si>
  <si>
    <t xml:space="preserve">                                  CONTADOR</t>
  </si>
  <si>
    <t>NOMBRE DE LA INSTITUCION</t>
  </si>
  <si>
    <t xml:space="preserve"> AL 31 DICIEMBRE 2012</t>
  </si>
  <si>
    <t>Notas  a los Estados Financieros</t>
  </si>
  <si>
    <t>Otras Cuentas</t>
  </si>
  <si>
    <t>Prestamos a Instituciones  de Seguridad Social de Corto Plazo</t>
  </si>
  <si>
    <t>Prestamos a Gobiernos Locales de Corto Plazo</t>
  </si>
  <si>
    <t>Prestamos a Empresas Publicas No Financieras de Corto Plazo</t>
  </si>
  <si>
    <t>Prestamos a Instituciones Publicas Financieras de Corto Plazo</t>
  </si>
  <si>
    <t>Prestamos a Otras Instituciones Publicas Financieras de Corto Plazo</t>
  </si>
  <si>
    <t>Prestamos al Sector Externo de Corto Plazo</t>
  </si>
  <si>
    <t>Reparos, Intereses y Multas por Cobrar</t>
  </si>
  <si>
    <t>Otras Cuentas por Cobrar</t>
  </si>
  <si>
    <t>Otros Documentos y Efectos por Cobrar</t>
  </si>
  <si>
    <t>Prestamos a Empleados Inst. Descentralizadas</t>
  </si>
  <si>
    <t>( Previsión para Deudores Incobrables)</t>
  </si>
  <si>
    <t>Prevision para Cuentas por Cobrar</t>
  </si>
  <si>
    <t>Prevision para Documentos y Efectos por Cobrar</t>
  </si>
  <si>
    <t>Previsiones para Otros Documentos y Efectos por Cobrar</t>
  </si>
  <si>
    <t>Anticipos a Instituciones de la Administracion Central</t>
  </si>
  <si>
    <t>Anticipos a Instituciones de Seguridad Social</t>
  </si>
  <si>
    <t>Anticipos a Empresas Publicas No Financieras</t>
  </si>
  <si>
    <t>Anticipos a Instituciones Publicas Financieras</t>
  </si>
  <si>
    <t>Deudores por Avales de Instituciones Gubernamentales</t>
  </si>
  <si>
    <t>Bienes en Producción</t>
  </si>
  <si>
    <t>Valores y Documentos</t>
  </si>
  <si>
    <t>(Previsiones)</t>
  </si>
  <si>
    <t>Previsiones para Pérdidas de Productos Estratégicos</t>
  </si>
  <si>
    <t>Previsiones para Pérdida de Valores y Documentos</t>
  </si>
  <si>
    <t>Activos por Clasificar</t>
  </si>
  <si>
    <t>Aportes de Capital</t>
  </si>
  <si>
    <t>Aportes de Capital a Empresas Privadas</t>
  </si>
  <si>
    <t>Aportes de Capital a Empresas Públicas</t>
  </si>
  <si>
    <t>Aportes de Capital a Organismos Internacionales</t>
  </si>
  <si>
    <t>Patrimonio Neto de Instituc. Descentralizadas y Empresas</t>
  </si>
  <si>
    <t>Prestamos a Instituciones del Sector Publico de Largo Plazo</t>
  </si>
  <si>
    <t>Préstamos a Instituciones de Seguridad Social de Largo Plazo</t>
  </si>
  <si>
    <t>Préstamos a Empresas Públicas no Financieras de Largo Plazo</t>
  </si>
  <si>
    <t>Préstamos a Instituciones Públicas Financieras de Largo Plazo</t>
  </si>
  <si>
    <t>Prestamos a Otras Instituciones Publicas Financieras de Largo Plazo</t>
  </si>
  <si>
    <t>Prestamos al Sector Externo de Largo Plazo</t>
  </si>
  <si>
    <t>Bienes Preexistentes</t>
  </si>
  <si>
    <t>(Depreciaciones Acumuladas Edificios)</t>
  </si>
  <si>
    <t>Revaluos de Edificios</t>
  </si>
  <si>
    <t>(Depreciaciones Acumuladas de Viviendas para el Personal)</t>
  </si>
  <si>
    <t>(Pérdidas por Deterioro de Viviendas para el Personal)</t>
  </si>
  <si>
    <t>Viviendas Populares</t>
  </si>
  <si>
    <t>(Depreciaciones Acumuladas de Viviendas Populares)</t>
  </si>
  <si>
    <t>(Pérdidas por Deterioro de Viviendas Populares)</t>
  </si>
  <si>
    <t>Mejoras de Equipo de Viviendas Populares</t>
  </si>
  <si>
    <t>Revaluo de Viviendas Populares</t>
  </si>
  <si>
    <t>(Depreciaciones Acumuladas de Instalaciones)</t>
  </si>
  <si>
    <t>(Pérdidas por Deterioro de Instalaciones)</t>
  </si>
  <si>
    <t>( Depreciaciones Acumuladas de Equipos de Oficina)</t>
  </si>
  <si>
    <t>(Pérdidas por Deterioro de Equipos de Oficina)</t>
  </si>
  <si>
    <t>Revaluos de Equipos de Oficina</t>
  </si>
  <si>
    <t>Equipos Médicos y Sanitarios.</t>
  </si>
  <si>
    <t>( Depreciaciones Acumuladas de Equipos Médicos y Sanitarios)</t>
  </si>
  <si>
    <t>(Pérdidas por Deterioro de Equipos Médicos y Sanitarios)</t>
  </si>
  <si>
    <t>Revaluos de Equipos Médicos y Sanitarios</t>
  </si>
  <si>
    <t>( Depreciaciones Acumuladas de Equipos Educ. y recreativos)</t>
  </si>
  <si>
    <t>(Pérdidas por Deterioro de Equipos Educacionales y Recreativos)</t>
  </si>
  <si>
    <t>Revaluos de Equipos Educacionales y Recreativos</t>
  </si>
  <si>
    <t>Equipos de transporte</t>
  </si>
  <si>
    <t>( Depreciaciones Acumuladas de Equipos de Transporte)</t>
  </si>
  <si>
    <t>(Pérdidas por Deterioro de Equipos de Transporte)</t>
  </si>
  <si>
    <t>Revaluos de Equipos de Transporte</t>
  </si>
  <si>
    <t>Equipo de Producción</t>
  </si>
  <si>
    <t>( Depreciaciones Acumuladas de Equipos de Producción)</t>
  </si>
  <si>
    <t>(Pérdidas por Deterioro de Equipos de Producción)</t>
  </si>
  <si>
    <t>Revaluos de Equipos de Producción</t>
  </si>
  <si>
    <t>( Depreciaciones Acumuladas de Equipos de Comunicaciones)</t>
  </si>
  <si>
    <t>(Pérdidas por Deterioro de Equipos de Comunicaciones)</t>
  </si>
  <si>
    <t>Revaluos de Equipos de Comunicaciones</t>
  </si>
  <si>
    <t>( Depreciaciones Acumuladas de Equipos de Informática)</t>
  </si>
  <si>
    <t>(Pérdidas por Deterioro de Equipos de Informática)</t>
  </si>
  <si>
    <t>Revaluos de Equipos de Informática</t>
  </si>
  <si>
    <t>(Depreciaciones Acumuladas de Equipos de Seguridad)</t>
  </si>
  <si>
    <t>(Pérdidas por Deterioro de Equipo de Seguridad)</t>
  </si>
  <si>
    <t>Revaluo de Equipo de Seguridad</t>
  </si>
  <si>
    <t>Depreciaciones Acumuladas de Equipos de Uso Militar no Belico</t>
  </si>
  <si>
    <t>(Perdidas por Deterioro de Equipos de Uso Militar no Belico)</t>
  </si>
  <si>
    <t>Revaluos de Equipos de Uso Militar no Belico</t>
  </si>
  <si>
    <t xml:space="preserve"> Activos Biológicos</t>
  </si>
  <si>
    <t>( Agotamiento acumulada de activos Biológicos)</t>
  </si>
  <si>
    <t>(Perdida por Deterioro de Activos Biológicos)</t>
  </si>
  <si>
    <t>Revaluos de Activos Biológicos</t>
  </si>
  <si>
    <t>( Depreciaciones Acumuladas de  Muebles de Hogar/Alojamiento)</t>
  </si>
  <si>
    <t>(Pérdidas por Deterioro de Muebles de Hogar/Alojamiento)</t>
  </si>
  <si>
    <t>Revaluos de Muebles de Hogar/Alojamiento</t>
  </si>
  <si>
    <t>Libros, Revistas y otros Coleccionables</t>
  </si>
  <si>
    <t>( Depreciaciones Acumuladas de  Libros, Revistas y otros Coleccionables)</t>
  </si>
  <si>
    <t>(Pérdidas por Deterioro de Libros, Revistas y Otros Coleccionables)</t>
  </si>
  <si>
    <t>Revaluos de Libros, Revistas y Otros Coleccionables</t>
  </si>
  <si>
    <t>Supervisión de Mejoras de Libros, Revistas y Otros Coleccionables</t>
  </si>
  <si>
    <t>Equipos Varios</t>
  </si>
  <si>
    <t>Bienes de Dominio Publico</t>
  </si>
  <si>
    <t>( Depreciaciones Acumuladas de  Aeropuertos)</t>
  </si>
  <si>
    <t>(Pérdidas por Deterioro de Aeropuertos)</t>
  </si>
  <si>
    <t>Mejoras de Aeropuertos</t>
  </si>
  <si>
    <t>Revaluo de Aeropuertos</t>
  </si>
  <si>
    <t>( Depreciaciones Acumuladas de  Obras Urbanísticas)</t>
  </si>
  <si>
    <t>(Pérdidas por Deterioro de Obras Urbanísticas)</t>
  </si>
  <si>
    <t>Revaluo de Obras Urbanisticas</t>
  </si>
  <si>
    <t>( Depreciaciones Acumuladas de  Obras Hidráulicas)</t>
  </si>
  <si>
    <t>(Pérdidas por Deterioro de Obras Hidráulicas)</t>
  </si>
  <si>
    <t>Mejoras de Obras Hidráulicas</t>
  </si>
  <si>
    <t>Revaluo de Obras Hidraulicas</t>
  </si>
  <si>
    <t>(Pérdidas por Deterioro de Carreteras, Calles y Puentes)</t>
  </si>
  <si>
    <t>Mejoras de Carreteras, Calles y Puentes</t>
  </si>
  <si>
    <t>Revaluo de Carreteras, Calles y Puentes</t>
  </si>
  <si>
    <t>Construcciones y Mejoras de Bienes de Dominio Privado</t>
  </si>
  <si>
    <t>Construcciones de Bienes de Dominio Publico</t>
  </si>
  <si>
    <t>Construcciones y Mejoras de Bienes de Dominio Publico</t>
  </si>
  <si>
    <t>Supervision de Construcciones de Bienes de Dominio Publico</t>
  </si>
  <si>
    <t>(Amortización Acumulada de Activos Intangibles)</t>
  </si>
  <si>
    <t>(Pérdidas por Deterioro de Activos Intangibles)</t>
  </si>
  <si>
    <t>Revaluo de Activos Intangibles</t>
  </si>
  <si>
    <t>Cuentas por Pagar Contratistas  </t>
  </si>
  <si>
    <t>Otros Servicios Personales por Pagar</t>
  </si>
  <si>
    <t>Aportes y retenciones por Pagar Pagar</t>
  </si>
  <si>
    <t>Donaciones y Transferencias por Pagar</t>
  </si>
  <si>
    <t>Subsidios por Pagar</t>
  </si>
  <si>
    <t>Amortizacion Deuda Publica Interna por Pagar</t>
  </si>
  <si>
    <t>Intereses de Deuda Publica Interna por Pagar</t>
  </si>
  <si>
    <t>Deuda Publica Externa por Pagar</t>
  </si>
  <si>
    <t>Amortizacion Deuda PublicaExterna por Pagar</t>
  </si>
  <si>
    <t>Intereses de Deuda Publica Externa por Pagar</t>
  </si>
  <si>
    <t>Devolución de Impuestos por Pagar</t>
  </si>
  <si>
    <t>Devolución de Garantías por Pagar</t>
  </si>
  <si>
    <t>Otros Intereses por Pagar</t>
  </si>
  <si>
    <t>Prestamos Internos de Corto Plazo</t>
  </si>
  <si>
    <t>Préstamos Internos de Corto Plazo de la Administración Central</t>
  </si>
  <si>
    <t>Prestamos Internos de Corto Plazo de las Instituciones Descentralizadas</t>
  </si>
  <si>
    <t>Prestamos Internos de Corto Plazo de las Instituciones de Seguridad Social</t>
  </si>
  <si>
    <t>Prestamos Internos de Corto Plazo de Gobiernos Locales</t>
  </si>
  <si>
    <t>Prestamos de Deuda Publica Interna de Empresas Publicas de C/P</t>
  </si>
  <si>
    <t>Préstamos de Deuda Pública Interna de Instituciones Públicas Financieras de C/P</t>
  </si>
  <si>
    <t>Préstamos de Deuda Pública Interna de Empresas Públicas no Financieras de C/P</t>
  </si>
  <si>
    <t>Prestamos de Deuda Publica Externa de C/P</t>
  </si>
  <si>
    <t>Otras Deudas de Corto Plazo</t>
  </si>
  <si>
    <t>Fondos de Terceros en Custodia y Garantía</t>
  </si>
  <si>
    <t>Cuentas por Pagar de Ejercicios Anteriores</t>
  </si>
  <si>
    <t>Fondos por Reintegrar Administracion central</t>
  </si>
  <si>
    <t>Cuentas a Pagar Comerciales de Largo Plazo</t>
  </si>
  <si>
    <t>Documentos y Efectos a Pagar de Largo Plazo</t>
  </si>
  <si>
    <t>Deuda Publica Interna</t>
  </si>
  <si>
    <t>Títulos y Valores de Deuda Publica Interna de L/P</t>
  </si>
  <si>
    <t>Prestamos de Deuda Publica Interna del Sector Privado de L/P</t>
  </si>
  <si>
    <t>Prestamos de Deuda Publica Interna del Gobierno General de L/P</t>
  </si>
  <si>
    <t>Préstamos Internos de Largo Plazo de la Administración Central</t>
  </si>
  <si>
    <t>Préstamos Internos de Largo Plazo de las Instituciones Descentralizadas</t>
  </si>
  <si>
    <t>Préstamos Internos de Largo Plazo de las Instituciones de Seguridad Social</t>
  </si>
  <si>
    <t>Préstamos Internos de Largo Plazo de Gobiernos Locales</t>
  </si>
  <si>
    <t>Prestamos de Deuda Publica Interna de Empresas Publicas de L/P</t>
  </si>
  <si>
    <t>Préstamos de Deuda Pública Interna de Instituciones Públicas Financieras de L/P</t>
  </si>
  <si>
    <t>Préstamos de Deuda Pública Interna de Empresas Públicas no Financieras de  L/P</t>
  </si>
  <si>
    <t>Otras Deudas Internas de Largo Plazo</t>
  </si>
  <si>
    <t>Deuda Publica Externa</t>
  </si>
  <si>
    <t>Títulos y Valores de Deuda Publica Externa de L/P</t>
  </si>
  <si>
    <t>Prestamos del Sector Externo de Largo Plazo</t>
  </si>
  <si>
    <t>Otros Prestamos de Largo Plazo</t>
  </si>
  <si>
    <t>3 PATRIMONIO</t>
  </si>
  <si>
    <t>Capital Fiscal</t>
  </si>
  <si>
    <t xml:space="preserve">Donaciones y Transferencias de Capital Recibidas </t>
  </si>
  <si>
    <t>Donaciones y Transferencias de Capital de la Administración Central</t>
  </si>
  <si>
    <t>Donaciones y Transferencias de Capital de las Instituciones Descentralizadas</t>
  </si>
  <si>
    <t>Donaciones y Transferencias de Capital de las Instituciones de Seguridad Social</t>
  </si>
  <si>
    <t>Donaciones y Transferencias de Capital de Gobiernos Locales</t>
  </si>
  <si>
    <t>Donaciones y Transferencias de Capital de Empresas Públicas</t>
  </si>
  <si>
    <t>Donaciones y Transferencias de Capital de Organismos Internacionales</t>
  </si>
  <si>
    <t>Donaciones y Transferencias de Capital de Gobiernos Externos</t>
  </si>
  <si>
    <t>Donaciones y Transferencias de Capital del Sector Privado</t>
  </si>
  <si>
    <t xml:space="preserve">                                                                                  TEGUCIGALPA M.D.C. 31 DE DICEMBRE 2011</t>
  </si>
  <si>
    <t>FIRMA __________________________________</t>
  </si>
  <si>
    <t>NOMBRE:</t>
  </si>
  <si>
    <t xml:space="preserve">                                     DIRECTOR</t>
  </si>
  <si>
    <t>CONTADOR</t>
  </si>
  <si>
    <t>SECRETARIA DE FINANZAS</t>
  </si>
  <si>
    <t>CONTADURIA GENERAL DE LA REPUBLICA</t>
  </si>
  <si>
    <t>I. CUENTA DE TRANSACCIONES CORRIENTES</t>
  </si>
  <si>
    <t>CUADRO 1</t>
  </si>
  <si>
    <t>EGRESOS</t>
  </si>
  <si>
    <t>L E M P I R A S</t>
  </si>
  <si>
    <t>INGRESOS</t>
  </si>
  <si>
    <t xml:space="preserve">L E M P I R A S </t>
  </si>
  <si>
    <t>PARCIAL</t>
  </si>
  <si>
    <t>TOTAL</t>
  </si>
  <si>
    <t>GASTOS DE OPERACION</t>
  </si>
  <si>
    <t>INGRESOS DE OPERACIÓN</t>
  </si>
  <si>
    <t>SERVICIOS PERSONALES</t>
  </si>
  <si>
    <t>Venta Bruta de Bienes</t>
  </si>
  <si>
    <t>Remuneraciónes</t>
  </si>
  <si>
    <t xml:space="preserve"> </t>
  </si>
  <si>
    <t>Contribuciones Patronales</t>
  </si>
  <si>
    <t>Venta Bruta de Servicios</t>
  </si>
  <si>
    <t xml:space="preserve">     IHSS</t>
  </si>
  <si>
    <t xml:space="preserve">     INFOP</t>
  </si>
  <si>
    <t>Ingresos Financieros de Instituciones Financieras</t>
  </si>
  <si>
    <t xml:space="preserve">     INJUPEMP</t>
  </si>
  <si>
    <t xml:space="preserve">     INPREMA</t>
  </si>
  <si>
    <t>Ingresos de no Operación</t>
  </si>
  <si>
    <t>Otras Contribuciones</t>
  </si>
  <si>
    <t>SERV. NO PERSONALES, MAT. Y SUM.</t>
  </si>
  <si>
    <t xml:space="preserve">Intereses por Prestamos </t>
  </si>
  <si>
    <t>Intereses</t>
  </si>
  <si>
    <t xml:space="preserve">   Deuda Interna</t>
  </si>
  <si>
    <t>Intereses por Depósitos</t>
  </si>
  <si>
    <t xml:space="preserve">   Deuda Externa</t>
  </si>
  <si>
    <t xml:space="preserve">    Otros</t>
  </si>
  <si>
    <t>Intereses por Títulos Valores</t>
  </si>
  <si>
    <t>Impuestos</t>
  </si>
  <si>
    <t>Arrendamientos</t>
  </si>
  <si>
    <t>Beneficios por Inversiones Empresariales</t>
  </si>
  <si>
    <t>Depreciación del Ejercicio</t>
  </si>
  <si>
    <t>Otros egresos de Operación</t>
  </si>
  <si>
    <t>Alquileres</t>
  </si>
  <si>
    <t>Reservas Técnicas</t>
  </si>
  <si>
    <t>Otras Reservas</t>
  </si>
  <si>
    <t>Derechos Sobre Bienes Intangibles</t>
  </si>
  <si>
    <t>TOTAL EGRESOS OPERACION</t>
  </si>
  <si>
    <t>TRANSFERENCIAS Y DONACIONES CORRIENTES</t>
  </si>
  <si>
    <t>Otros Derechos Sobre la Propiedad</t>
  </si>
  <si>
    <t>Transferencias Corrientes al Sector Privado</t>
  </si>
  <si>
    <t>Transferencias Corrientes Unidades del Sector Público</t>
  </si>
  <si>
    <t xml:space="preserve">TOTAL INGRESOS </t>
  </si>
  <si>
    <t>Donaciones Unidades Gobierno Central</t>
  </si>
  <si>
    <t>Dons. a Instituciones Admón. Centralizada</t>
  </si>
  <si>
    <t>Donaciones Ctes. del Gobierno General</t>
  </si>
  <si>
    <t>Dons. a Inst. Descentralizadas</t>
  </si>
  <si>
    <t>Donaciones Ctes. de la Administración Central</t>
  </si>
  <si>
    <t>Dons. a Gob. Locales</t>
  </si>
  <si>
    <t>Donaciones Ctes. de Inst. Descentralizadas</t>
  </si>
  <si>
    <t>Dons. a Otras Inst. Publ. Finan. No Empresariales</t>
  </si>
  <si>
    <t>Donaciones Ctes. de Inst. de la Seguridad Social</t>
  </si>
  <si>
    <t>Subsidios  a Empresas Publicas</t>
  </si>
  <si>
    <t>Donaciones Ctes.  de Gobiernos Locales</t>
  </si>
  <si>
    <t>Subsidios  a Empresas Publicas no Financieras</t>
  </si>
  <si>
    <t>Dons. Ctes. de Otras Inst. Publ. Finan. No Empres.</t>
  </si>
  <si>
    <t>Subsidios  a Empresas Publicas Financieras</t>
  </si>
  <si>
    <t>Donaciones Corrientes del Sector Externo</t>
  </si>
  <si>
    <t>Dons. a Inst. de la Seguridad Social</t>
  </si>
  <si>
    <t>Transferencias Ctes. del Sector Privado</t>
  </si>
  <si>
    <t>Transferencias Corrientes al Sector Externo</t>
  </si>
  <si>
    <t>Transferencias Ctes. De Empresas</t>
  </si>
  <si>
    <t>TOTAL TRANSFERENCIAS CORRIENTES</t>
  </si>
  <si>
    <t>TOTAL TRANSFERENCIAS Y DONS. CORRIENTES</t>
  </si>
  <si>
    <t>TOTAL EGRESOS CORRIENTES</t>
  </si>
  <si>
    <t>TOTAL INGRESOS CORRIENTES</t>
  </si>
  <si>
    <t>Mas: Ahorro de la Gestión</t>
  </si>
  <si>
    <t>Mas: Desahorro de la Gestión</t>
  </si>
  <si>
    <t>II. CUENTA DE TRANSACCIONES DE CAPITAL</t>
  </si>
  <si>
    <t>CUADRO 2</t>
  </si>
  <si>
    <t>Desahorro  de la Gestión</t>
  </si>
  <si>
    <t>Ahorro  de la Gestión</t>
  </si>
  <si>
    <t>TRANSFERENCIAS DE CAPITAL</t>
  </si>
  <si>
    <t>DONACIONES Y TRANSFERENCIAS DE CAPITAL</t>
  </si>
  <si>
    <t>Transferencias de Capital al Sector Privado</t>
  </si>
  <si>
    <t>Donaciones de Capital del Gobierno General</t>
  </si>
  <si>
    <t>Transferencias Capital Unidades del Sector Público</t>
  </si>
  <si>
    <t>Donaciones de Capital de la Admón. Central</t>
  </si>
  <si>
    <t>Dons. de Capital de Inst. Descentralizadas</t>
  </si>
  <si>
    <t>Dons. de Capital de Inst. de la Seguridad Social</t>
  </si>
  <si>
    <t>Dons. de Capital de Gobiernos Locales</t>
  </si>
  <si>
    <t>Dons. de Otras Inst. Publ. Finan. No Empresariales</t>
  </si>
  <si>
    <t>Donaciones de Capital del Sector Externo</t>
  </si>
  <si>
    <t>Subcidios  a Empresas Publicas</t>
  </si>
  <si>
    <t>Transferencias de Capital del Sector Privado</t>
  </si>
  <si>
    <t>Subcidios  a Empresas Publicas no Financieras</t>
  </si>
  <si>
    <t>Transferencias de Capital de Empresas</t>
  </si>
  <si>
    <t>Subcidios  a Empresas Publicas Financieras</t>
  </si>
  <si>
    <t>Transferencias de Capital al Sector Externo</t>
  </si>
  <si>
    <t>TOTAL TRANSF.DE CAPITAL</t>
  </si>
  <si>
    <t>TOTAL TRANSF. Y DONACIONES DE CAPITAL</t>
  </si>
  <si>
    <t xml:space="preserve">    SUB TOTAL</t>
  </si>
  <si>
    <t>Ajuste de Capital o diferencia  de Balance ( - )</t>
  </si>
  <si>
    <t>Ajuste de Capital o Diferencia de Balance ( + )</t>
  </si>
  <si>
    <t>Resultado Econ.(+) del Ejerc.contable</t>
  </si>
  <si>
    <t>Resultado Econ.(-) del Ejerc.Contable</t>
  </si>
  <si>
    <t>INFORMACION COMPLEMENTARIA AL CUADRO  I</t>
  </si>
  <si>
    <t>I.  Resultado de Operaciones</t>
  </si>
  <si>
    <t>Ingresos de Operación</t>
  </si>
  <si>
    <t xml:space="preserve"> - Gastos de Operación</t>
  </si>
  <si>
    <t>Resultado de Operación</t>
  </si>
  <si>
    <t>II.  Ahorro de la Gestión</t>
  </si>
  <si>
    <t>Total Ingresos Corrientes</t>
  </si>
  <si>
    <t xml:space="preserve"> - Total Egresos Corrientes</t>
  </si>
  <si>
    <t>Ahorro de la Gestión</t>
  </si>
  <si>
    <t>III. Resultado Económico del</t>
  </si>
  <si>
    <t>Total Ingresos corrientes + transf.de capital Recibidas + Ajustes/Dif.Balance ( + )</t>
  </si>
  <si>
    <t xml:space="preserve">       Ejercicio Contable</t>
  </si>
  <si>
    <t>Total Egresos+ Transf.de capital Entregadas + Ajustes/Dif. de Balance ( - )</t>
  </si>
  <si>
    <t>Resultado Económico del Ejercicio</t>
  </si>
  <si>
    <t>FORMACION DE CAPITAL</t>
  </si>
  <si>
    <t>CUADRO 3</t>
  </si>
  <si>
    <t>Resultado Econ.(+) del Ejerc.Contable</t>
  </si>
  <si>
    <t>Inversión Directa</t>
  </si>
  <si>
    <t xml:space="preserve"> Venta de Bienes Preexistentes</t>
  </si>
  <si>
    <t>Real</t>
  </si>
  <si>
    <t xml:space="preserve">  Equipos Maquinaria y Otros</t>
  </si>
  <si>
    <t xml:space="preserve"> Venta de Activos Financieros</t>
  </si>
  <si>
    <t xml:space="preserve">  Obras y construcciónes</t>
  </si>
  <si>
    <t>Financiera</t>
  </si>
  <si>
    <t xml:space="preserve">  Vlres. que otorgan propiedad</t>
  </si>
  <si>
    <t xml:space="preserve">  Activos Preexistentes</t>
  </si>
  <si>
    <t xml:space="preserve">  Preinversión y Desarrollo</t>
  </si>
  <si>
    <t xml:space="preserve"> Aplica. de Gtos.  Preinv. y Desarrollo</t>
  </si>
  <si>
    <t xml:space="preserve"> Variación de Existencias (+)</t>
  </si>
  <si>
    <t xml:space="preserve"> Variación de Existencias (-)</t>
  </si>
  <si>
    <t xml:space="preserve">   De Materiales y Suministros</t>
  </si>
  <si>
    <t xml:space="preserve">   De Medicamentos</t>
  </si>
  <si>
    <t xml:space="preserve">   De Productos Estrategicos</t>
  </si>
  <si>
    <t xml:space="preserve">   De Bienes de Produccion</t>
  </si>
  <si>
    <t xml:space="preserve">   De Valores y Documentos</t>
  </si>
  <si>
    <t xml:space="preserve"> Variación (-)  de Depreciación Acum. Y/o Amortizacion</t>
  </si>
  <si>
    <t xml:space="preserve"> Variación (+)  de Depreciación Acum. Y/o Amortizacion</t>
  </si>
  <si>
    <t xml:space="preserve"> Variación (-)  de Provisiones y Prev.</t>
  </si>
  <si>
    <t xml:space="preserve"> Variación (+)  de Provisiones y Prev.</t>
  </si>
  <si>
    <t xml:space="preserve"> Variación (-)  de Reservas Técnicas</t>
  </si>
  <si>
    <t xml:space="preserve"> Variación (+)  de Reservas Técnicas</t>
  </si>
  <si>
    <t xml:space="preserve">     TOTAL EGRESOS</t>
  </si>
  <si>
    <t xml:space="preserve">     TOTAL INGRESOS</t>
  </si>
  <si>
    <t>Más: Revaluaciones</t>
  </si>
  <si>
    <t>Más: Donaciones</t>
  </si>
  <si>
    <t xml:space="preserve">         Adiciones y Reparaciones</t>
  </si>
  <si>
    <t xml:space="preserve">            Ajustes (-)</t>
  </si>
  <si>
    <t xml:space="preserve">         Ajustes (+)</t>
  </si>
  <si>
    <t xml:space="preserve">           Bajas de Bienes</t>
  </si>
  <si>
    <t>Superávit Financiero</t>
  </si>
  <si>
    <t xml:space="preserve"> Déficit Financiero</t>
  </si>
  <si>
    <t>III. FINANCIAMIENTO DEL DEFICIT O DESTINO DEL SUPERAVIT</t>
  </si>
  <si>
    <t>CUADRO 4</t>
  </si>
  <si>
    <t>APLICACIÓN</t>
  </si>
  <si>
    <t>ORIGEN</t>
  </si>
  <si>
    <t>AUMENTO EN :</t>
  </si>
  <si>
    <t>DISMINUCION EN:</t>
  </si>
  <si>
    <t xml:space="preserve"> Disponibilidad (Caja y Bancos)</t>
  </si>
  <si>
    <t xml:space="preserve"> Ctas a Cobrar (Deudores por Ventas)  C/P</t>
  </si>
  <si>
    <t xml:space="preserve"> Ctas a Cobrar (Deudores por Ventas ) C/P</t>
  </si>
  <si>
    <t xml:space="preserve"> Ctas a cobrar (Deudores por Ventas) L/P</t>
  </si>
  <si>
    <t xml:space="preserve"> Otras Inversiones </t>
  </si>
  <si>
    <t>Préstamos Otorgados</t>
  </si>
  <si>
    <t xml:space="preserve"> Interno</t>
  </si>
  <si>
    <t xml:space="preserve"> Privado Privado</t>
  </si>
  <si>
    <t xml:space="preserve"> Sector Privado</t>
  </si>
  <si>
    <t xml:space="preserve"> Privado Público</t>
  </si>
  <si>
    <t xml:space="preserve"> Sector Público</t>
  </si>
  <si>
    <t xml:space="preserve"> Admon Centralizada</t>
  </si>
  <si>
    <t xml:space="preserve"> Gobiernos  Locales</t>
  </si>
  <si>
    <t xml:space="preserve"> Inst.Desc. no Empres.</t>
  </si>
  <si>
    <t xml:space="preserve"> Emp.Pub. no Financ.</t>
  </si>
  <si>
    <t xml:space="preserve"> Emp.Pub.  Financ.</t>
  </si>
  <si>
    <t xml:space="preserve"> Inst. de Segur. Social</t>
  </si>
  <si>
    <t xml:space="preserve"> Externo</t>
  </si>
  <si>
    <t/>
  </si>
  <si>
    <t xml:space="preserve"> Activos Diferidos</t>
  </si>
  <si>
    <t xml:space="preserve"> Ctas a Pagar (Proveedores) a C/P</t>
  </si>
  <si>
    <t xml:space="preserve"> Obtención de Préstamos C/P</t>
  </si>
  <si>
    <t xml:space="preserve"> Internos</t>
  </si>
  <si>
    <t xml:space="preserve"> Privado</t>
  </si>
  <si>
    <t xml:space="preserve"> Público</t>
  </si>
  <si>
    <t>Admon Centralizada</t>
  </si>
  <si>
    <t xml:space="preserve"> Obtención de Préstamos L/P</t>
  </si>
  <si>
    <t xml:space="preserve"> Pasivos Diferidos</t>
  </si>
  <si>
    <t xml:space="preserve">  Pasivos Diferidos</t>
  </si>
  <si>
    <t>SUB TOTAL</t>
  </si>
  <si>
    <t>Déficit Financiero</t>
  </si>
  <si>
    <t>Superavit Financiero</t>
  </si>
  <si>
    <t>I. ANALISIS DE GASTOS DE BIENES Y SERVICIOS</t>
  </si>
  <si>
    <t>CUADRO  5</t>
  </si>
  <si>
    <t>OBJETO DEL</t>
  </si>
  <si>
    <t>CUENTAS Y SUBCUENTAS</t>
  </si>
  <si>
    <t xml:space="preserve">  EJERCICIO ANTERIOR</t>
  </si>
  <si>
    <t xml:space="preserve">      EJERCICIO ACTUAL</t>
  </si>
  <si>
    <t>GASTO</t>
  </si>
  <si>
    <t>SERVICIOS NO PERSONALES</t>
  </si>
  <si>
    <t>SERVICIOS BASICOS</t>
  </si>
  <si>
    <t>Energía Eléctrica</t>
  </si>
  <si>
    <t>Agua</t>
  </si>
  <si>
    <t>Gas</t>
  </si>
  <si>
    <t>Correo Postal</t>
  </si>
  <si>
    <t>Telefonia Fija</t>
  </si>
  <si>
    <t>Telefonia Celular</t>
  </si>
  <si>
    <t>Telex y Telefax</t>
  </si>
  <si>
    <t>Otros Servicios Básicos n.c.</t>
  </si>
  <si>
    <t>ALQUILERES Y DERECHOS SOBRE BIENES E INTANGIBLES</t>
  </si>
  <si>
    <t>Alquiler Edificios, Viviendas y Locales</t>
  </si>
  <si>
    <t>222/10-70</t>
  </si>
  <si>
    <t>Alquiler de Equipos y Maquinarias</t>
  </si>
  <si>
    <t>Alquiler de Tierras y Terrenos</t>
  </si>
  <si>
    <t>Alquiler de Espacios de Comunicación</t>
  </si>
  <si>
    <t>Otros Alquileres</t>
  </si>
  <si>
    <t>MANTENIMIENTO REPARACIONES Y LIMPIEZA</t>
  </si>
  <si>
    <t>Manten. y Reparac. de Edificios y Locales</t>
  </si>
  <si>
    <t>Mantenim. y Repar. de Equipos y Medios de Transporte</t>
  </si>
  <si>
    <t>233 / 10-90</t>
  </si>
  <si>
    <t>Mantenimiento y Reparacion de Maquinaria y Equipo</t>
  </si>
  <si>
    <t>Mantenim.y Reparac.de  Obras Civiles e Instalaciones Varias</t>
  </si>
  <si>
    <t>Limpieza Aseo y Fumigación</t>
  </si>
  <si>
    <t>Mantenimiento  de Sistemas Informaticos</t>
  </si>
  <si>
    <t>SERVICIOS PROFESIONALES</t>
  </si>
  <si>
    <t>SERVICIOS COMERCIALES Y FINANCIEROS</t>
  </si>
  <si>
    <t>251/252</t>
  </si>
  <si>
    <t>Servicios  de Transporte/ de Almacenamiento</t>
  </si>
  <si>
    <t>Servicio de Imprenta, Publicaciones y Reproducciones</t>
  </si>
  <si>
    <t>Primas y Gastos de Seguros</t>
  </si>
  <si>
    <t>Comisiones y Gastos Bancarios</t>
  </si>
  <si>
    <t>Publicidad y Propaganda</t>
  </si>
  <si>
    <t>Servicios de  Internet</t>
  </si>
  <si>
    <t>Otros Servicios Comerciales y  Financieros</t>
  </si>
  <si>
    <t>PASAJES Y VIATICOS</t>
  </si>
  <si>
    <t>261 /10-20</t>
  </si>
  <si>
    <t>Pasajes Nacionales y al Exterior</t>
  </si>
  <si>
    <t>262/ 10-20</t>
  </si>
  <si>
    <t>Viaticos Nacionales y al Exterior</t>
  </si>
  <si>
    <t>IMPUESTOS DERECHOS TASAS Y GASTOS JUDICIALES</t>
  </si>
  <si>
    <t>271/ 10-29</t>
  </si>
  <si>
    <t>Impuestos Indirectos y Directos</t>
  </si>
  <si>
    <t>272/273</t>
  </si>
  <si>
    <t>Derechos Tasa Multas y Racargos</t>
  </si>
  <si>
    <t>Canones y Regalias</t>
  </si>
  <si>
    <t>Gastos Judiciales</t>
  </si>
  <si>
    <t>OTROS SERVICIOS NO PERSONALES</t>
  </si>
  <si>
    <t>Ceremonial y Protocolo</t>
  </si>
  <si>
    <t>Servicio de Vigilancia</t>
  </si>
  <si>
    <t>293/294</t>
  </si>
  <si>
    <t>Actuaciones Deportivas y Artisticas</t>
  </si>
  <si>
    <t>MATERIALES Y SUMINISTROS</t>
  </si>
  <si>
    <t>ALIMENTOS,  PRODUCTOS AGROPECUARIOS Y FORESTALES</t>
  </si>
  <si>
    <t>Alimentos y Bebidas para Personas</t>
  </si>
  <si>
    <t>Alimentos para Animales</t>
  </si>
  <si>
    <t>Productos Pecuarios</t>
  </si>
  <si>
    <t>314/10-20</t>
  </si>
  <si>
    <t>PRODUCTOS AGROFORESTALES</t>
  </si>
  <si>
    <t>Madera, Corcho y sus Manufactura</t>
  </si>
  <si>
    <t>TEXTILES Y VESTUARIO</t>
  </si>
  <si>
    <t>PRODUCTOS DE PAPEL Y CARTON</t>
  </si>
  <si>
    <t>CUEROS, PIELES Y SUS PRODUCTOS</t>
  </si>
  <si>
    <t>PRODUCTOS, QUIMICOS, FARMACEUTICOS, COMBUSTIBLES Y LUBRICANTES</t>
  </si>
  <si>
    <t>PRODUCTOS METALICOS</t>
  </si>
  <si>
    <t>361/362</t>
  </si>
  <si>
    <t>Productos Ferrosos / y no Ferrosos</t>
  </si>
  <si>
    <t>Estructuras Metalicas Acabadas</t>
  </si>
  <si>
    <t>Herramientas Menores</t>
  </si>
  <si>
    <t>Material de Guerra y Seguridad</t>
  </si>
  <si>
    <t>369 / 10-30</t>
  </si>
  <si>
    <t>OTROS PRODUCTOS METALICOS</t>
  </si>
  <si>
    <t>PRODUCTOS MINERALES NO METALICOS</t>
  </si>
  <si>
    <t>379/10-20</t>
  </si>
  <si>
    <t>OTROS PRODUCTOS MINERALES NO METALICOS</t>
  </si>
  <si>
    <t>MINERALES VARIOS</t>
  </si>
  <si>
    <t>OTROS MATERIALES Y SUMINISTROS</t>
  </si>
  <si>
    <t>Elementos de Limpieza</t>
  </si>
  <si>
    <t>Utiles de escritorio, Oficina y Enseñanza</t>
  </si>
  <si>
    <t>393/394</t>
  </si>
  <si>
    <t>Utiles y materiales eléctricos, utensilios de Cocina y comedor</t>
  </si>
  <si>
    <t>Instrumental Médico -Quirúrgico Menor y Laboratorio</t>
  </si>
  <si>
    <t>Otros Repuestos y Accesorios Menores</t>
  </si>
  <si>
    <t>Energia Electrica para Reventa</t>
  </si>
  <si>
    <t>Uitiltes Deportivos y Recreativos</t>
  </si>
  <si>
    <t xml:space="preserve">SERVICIO DE LA DEUDA PUBLICA </t>
  </si>
  <si>
    <t>SERVICIO DE LA DEUDA PUBLICA INTERNA A CORTO PLAZO</t>
  </si>
  <si>
    <t>711/ 10-90</t>
  </si>
  <si>
    <t>Amortización de la Deuda Publica Interna a Corto Plazo</t>
  </si>
  <si>
    <t>712 /10-90</t>
  </si>
  <si>
    <t>Intereses de la Deuda Publica Interna  a Corto Plazo</t>
  </si>
  <si>
    <t>Comisiones y otros Gastos de la Deuda Publica Interna a Corto Plazo</t>
  </si>
  <si>
    <t>Intereses por Mora y Multa de la Deuda Publica Interna a Corto Plazo</t>
  </si>
  <si>
    <t>SERVICIO DE LA DEUDA PUBLICA INTERNA A LARGO PLAZO</t>
  </si>
  <si>
    <t>721/ 10-90</t>
  </si>
  <si>
    <t>Amortización de la Deuda Publica Interna a Largo Plazo</t>
  </si>
  <si>
    <t>722/ 10-90</t>
  </si>
  <si>
    <t>Intereses de la Deuda Publica Interna a Largo Plazo</t>
  </si>
  <si>
    <t>Comisiones y otros Gastos de la Deuda Publica Interna a  Largo Plazo</t>
  </si>
  <si>
    <t>Intereses por Mora y Multas de la Deuda Publica Interna a Largo  Plazo</t>
  </si>
  <si>
    <t>SERVICIO DE LA DEUDA PUBLICA EXTERNA A CORTO PLAZO</t>
  </si>
  <si>
    <t>Intereses de la Deuda Publica Externa  a Corto Plazo</t>
  </si>
  <si>
    <t>SERVICIO DE LA DEUDA PUBLICA EXTERNA A LARGO PLAZO</t>
  </si>
  <si>
    <t>Intereses de la Deuda Publica Externa a Largo Plazo</t>
  </si>
  <si>
    <t>Comisiones y otros Gastos de la Deuda Publica Externa a Largo Plazo</t>
  </si>
  <si>
    <t>Intereses por Mora y Multa de la Deuda Publica Externa a Largo  Plazo</t>
  </si>
  <si>
    <t>OTRAS OBLIGACIONES A CARGO DEL TESORO</t>
  </si>
  <si>
    <t>ANÁLISIS DE GASTOS EN PREINVERSIÓN Y DESARROLLO</t>
  </si>
  <si>
    <t>CUADRO 6</t>
  </si>
  <si>
    <t xml:space="preserve">Remuneraciones </t>
  </si>
  <si>
    <t xml:space="preserve">Bienes y Servicios </t>
  </si>
  <si>
    <t xml:space="preserve">Equipos </t>
  </si>
  <si>
    <t xml:space="preserve">Arrendamientos </t>
  </si>
  <si>
    <t>ADQUISICIÓN DE EQUIPOS Y BIENES PREEXISTENTES</t>
  </si>
  <si>
    <t>CUADRO 7</t>
  </si>
  <si>
    <t xml:space="preserve">INVERSION DEL EJERCICIO </t>
  </si>
  <si>
    <t>FORMA DE EJECUCIÓN</t>
  </si>
  <si>
    <t xml:space="preserve">  T O T A L</t>
  </si>
  <si>
    <t>COMPRA DE</t>
  </si>
  <si>
    <t>ADICIONES Y</t>
  </si>
  <si>
    <t>POR ADMINISTRACIÓN</t>
  </si>
  <si>
    <t>DESCRIPCIÓN</t>
  </si>
  <si>
    <t xml:space="preserve"> EQUIPOS</t>
  </si>
  <si>
    <t xml:space="preserve">  ACTIVOS</t>
  </si>
  <si>
    <t>REPARACIONES</t>
  </si>
  <si>
    <t>DONACIÓN-</t>
  </si>
  <si>
    <t xml:space="preserve">TOTAL </t>
  </si>
  <si>
    <t>SUELDOS</t>
  </si>
  <si>
    <t>BIENES</t>
  </si>
  <si>
    <t xml:space="preserve">  NUEVOS</t>
  </si>
  <si>
    <t>PRE-EXIS-</t>
  </si>
  <si>
    <t>EXTRA-</t>
  </si>
  <si>
    <t>NES</t>
  </si>
  <si>
    <t>POR</t>
  </si>
  <si>
    <t>Y</t>
  </si>
  <si>
    <t>Y SERVI-</t>
  </si>
  <si>
    <t>TENTES.</t>
  </si>
  <si>
    <t>ORDINARIAS</t>
  </si>
  <si>
    <t>ADMON</t>
  </si>
  <si>
    <t>JORNALES</t>
  </si>
  <si>
    <t>CIOS.</t>
  </si>
  <si>
    <t>BIENES CAPITALIZABLES</t>
  </si>
  <si>
    <t>BIENES PREEXISTENTES</t>
  </si>
  <si>
    <t xml:space="preserve">Edificios </t>
  </si>
  <si>
    <t>Viviendas para Personal</t>
  </si>
  <si>
    <t>MAQUINARIA Y EQUIPO</t>
  </si>
  <si>
    <t xml:space="preserve">Equipos de Oficina </t>
  </si>
  <si>
    <t xml:space="preserve">Equipos Medicos Sanitarios </t>
  </si>
  <si>
    <t>Equipos Educacionales  y Recreativos</t>
  </si>
  <si>
    <t>Equipos de Producion</t>
  </si>
  <si>
    <t>Equipos de Comunicaciónes</t>
  </si>
  <si>
    <t>Equipos  de  Informatica</t>
  </si>
  <si>
    <t>ACTIVOS BIOLOGICOS</t>
  </si>
  <si>
    <t>OTROS BIENES</t>
  </si>
  <si>
    <t>BIENES DE DOMINIO PUBLICO</t>
  </si>
  <si>
    <t>Obras Urbanisticas</t>
  </si>
  <si>
    <t>Obras Hidraulicas</t>
  </si>
  <si>
    <t>BIENES INMATERIALES</t>
  </si>
  <si>
    <t>CONSTRUCCIONES ADICIONES Y MEJORAS DE  BIENES</t>
  </si>
  <si>
    <t>CUADRO 8</t>
  </si>
  <si>
    <t xml:space="preserve">   INVERSION DEL EJERCICIO </t>
  </si>
  <si>
    <t>FORMAS DE EJECUCION</t>
  </si>
  <si>
    <t>POR  ADMINISTRACION</t>
  </si>
  <si>
    <t>CONTRATO</t>
  </si>
  <si>
    <t>D E S C R I P C I O N</t>
  </si>
  <si>
    <t>CONSTRUC-</t>
  </si>
  <si>
    <t>ADICIONES</t>
  </si>
  <si>
    <t>TOTAL POR</t>
  </si>
  <si>
    <t>OTROS</t>
  </si>
  <si>
    <t>CIONES</t>
  </si>
  <si>
    <t>Y REPARA-</t>
  </si>
  <si>
    <t>ADMINISTRA-</t>
  </si>
  <si>
    <t>CION</t>
  </si>
  <si>
    <t>CONSTRUCCIONES</t>
  </si>
  <si>
    <t>Cosntrucciones y Mejoras de Bienes de Dominio</t>
  </si>
  <si>
    <t>Privado</t>
  </si>
  <si>
    <t xml:space="preserve">Supervisión de Construcciones  y Mejoras </t>
  </si>
  <si>
    <t>de Bienes de Dominio Privado</t>
  </si>
  <si>
    <t>Publico</t>
  </si>
  <si>
    <t>Supervisión de Construcciones  y Mejoras de Bienes</t>
  </si>
  <si>
    <t>de Dominio Público.</t>
  </si>
  <si>
    <t>OBRAS DE INFRAESTRUCTURA TERMINADAS EN EL EJERCICIO</t>
  </si>
  <si>
    <t>CUADRO 9</t>
  </si>
  <si>
    <t xml:space="preserve">         INVERSION DEL EJERCICIO FORMAS DE EJECUCION EN EL EJERCICIO</t>
  </si>
  <si>
    <t>POR CONTRATO</t>
  </si>
  <si>
    <t>INVERSION TOTAL</t>
  </si>
  <si>
    <t>POR ADMINISTRACION</t>
  </si>
  <si>
    <t>EN LA OBRA</t>
  </si>
  <si>
    <t xml:space="preserve">CONSTRUCCIONES </t>
  </si>
  <si>
    <t xml:space="preserve">SUELDOS Y </t>
  </si>
  <si>
    <t xml:space="preserve">BIENES Y </t>
  </si>
  <si>
    <t>TERMINADA</t>
  </si>
  <si>
    <t xml:space="preserve"> SERVICIOS</t>
  </si>
  <si>
    <t>VENTA  DE  BIENES PREEXISTENTES, EQUIPOS Y OTROS</t>
  </si>
  <si>
    <t>NOMBRE DEL ORGANISMO:                                                        EJERCICIO FISCAL: JUNIO 2011</t>
  </si>
  <si>
    <t>CUADRO 10</t>
  </si>
  <si>
    <t>VENTA DE</t>
  </si>
  <si>
    <t>DESCRIPCION</t>
  </si>
  <si>
    <t>BIENES PRE-</t>
  </si>
  <si>
    <t>EXISTENTES.</t>
  </si>
  <si>
    <t>Equipos de Produccin</t>
  </si>
  <si>
    <t>ESTADO DE ORIGEN Y APLICACIÓN DE FONDOS</t>
  </si>
  <si>
    <t>NOMBRE DEL ORGANISMO:</t>
  </si>
  <si>
    <t xml:space="preserve">EJERCICIO FISCAL:  </t>
  </si>
  <si>
    <t>CUADRO 13</t>
  </si>
  <si>
    <t>APLICACION</t>
  </si>
  <si>
    <t>Al Finalizar</t>
  </si>
  <si>
    <t>Al Comenzar</t>
  </si>
  <si>
    <t>El Ejercicio</t>
  </si>
  <si>
    <t>Variaciones</t>
  </si>
  <si>
    <t>El  Ejercicio</t>
  </si>
  <si>
    <t>Incremento de Activo Corriente</t>
  </si>
  <si>
    <t>Disminución de Activo Corriente</t>
  </si>
  <si>
    <t>Incremento de Activos No Corrientes</t>
  </si>
  <si>
    <t>Disminución de Activos No Corrientes</t>
  </si>
  <si>
    <t>Bienes Preexistentes, Maq. y Equipo, Otros (Netos)</t>
  </si>
  <si>
    <t>Disminución de Pasivo Corriente</t>
  </si>
  <si>
    <t>Incremento de Pasivo Corriente</t>
  </si>
  <si>
    <t>Disminución de Pasivo No Corriente</t>
  </si>
  <si>
    <t>Incremento de Pasivo No Corriente</t>
  </si>
  <si>
    <t>Deudas a Largo Plazo</t>
  </si>
  <si>
    <t>Deuda Publica Interna y Externa de L/P</t>
  </si>
  <si>
    <t>SUB-TOTAL</t>
  </si>
  <si>
    <t xml:space="preserve"> Variación de Bienes Inventariables (+)</t>
  </si>
  <si>
    <t xml:space="preserve"> Variación de Bienes Inventariables (-)</t>
  </si>
  <si>
    <t xml:space="preserve"> Variación (+)  de Depreciación Acum. y/o Amortizacion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</si>
</sst>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* #,##0.00_-;\-* #,##0.00_-;_-* &quot;-&quot;??_-;_-@_-"/>
    <numFmt numFmtId="166" formatCode="\ #,##0.00_);\(\ #,##0.00\)"/>
    <numFmt numFmtId="167" formatCode="#,##0.00;[Red]#,##0.00"/>
  </numFmts>
  <fonts count="32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sz val="7"/>
      <name val="Arial Narrow"/>
      <family val="2"/>
    </font>
    <font>
      <b/>
      <sz val="7"/>
      <name val="Arial Narrow"/>
      <family val="2"/>
    </font>
    <font>
      <sz val="6"/>
      <name val="Arial Narrow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7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b/>
      <u/>
      <sz val="10.5"/>
      <name val="Arial"/>
      <family val="2"/>
    </font>
    <font>
      <sz val="12"/>
      <name val="Arial"/>
      <family val="2"/>
    </font>
    <font>
      <sz val="8"/>
      <color indexed="10"/>
      <name val="Arial"/>
      <family val="2"/>
    </font>
    <font>
      <b/>
      <sz val="8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u val="double"/>
      <sz val="10.5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7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Fill="1"/>
    <xf numFmtId="0" fontId="0" fillId="0" borderId="0" xfId="0" applyFill="1"/>
    <xf numFmtId="0" fontId="3" fillId="0" borderId="0" xfId="0" applyFont="1" applyFill="1"/>
    <xf numFmtId="0" fontId="12" fillId="0" borderId="0" xfId="0" applyFont="1" applyFill="1"/>
    <xf numFmtId="0" fontId="9" fillId="0" borderId="0" xfId="0" applyFont="1" applyFill="1"/>
    <xf numFmtId="0" fontId="5" fillId="0" borderId="0" xfId="0" applyFont="1" applyFill="1"/>
    <xf numFmtId="0" fontId="12" fillId="0" borderId="0" xfId="0" applyFont="1" applyProtection="1"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10" fillId="2" borderId="2" xfId="0" applyFont="1" applyFill="1" applyBorder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center"/>
      <protection locked="0"/>
    </xf>
    <xf numFmtId="0" fontId="10" fillId="2" borderId="4" xfId="0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 applyProtection="1">
      <alignment horizontal="center"/>
      <protection locked="0"/>
    </xf>
    <xf numFmtId="0" fontId="10" fillId="2" borderId="6" xfId="0" applyFon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0" fontId="10" fillId="0" borderId="0" xfId="0" applyFont="1" applyFill="1" applyAlignment="1" applyProtection="1">
      <alignment horizontal="right"/>
      <protection locked="0"/>
    </xf>
    <xf numFmtId="0" fontId="10" fillId="0" borderId="6" xfId="0" applyFont="1" applyFill="1" applyBorder="1" applyAlignment="1" applyProtection="1">
      <alignment horizontal="center"/>
      <protection locked="0"/>
    </xf>
    <xf numFmtId="0" fontId="10" fillId="0" borderId="4" xfId="0" applyFont="1" applyFill="1" applyBorder="1" applyAlignment="1" applyProtection="1">
      <alignment horizontal="center"/>
      <protection locked="0"/>
    </xf>
    <xf numFmtId="0" fontId="11" fillId="0" borderId="0" xfId="0" applyFont="1" applyFill="1" applyProtection="1">
      <protection locked="0"/>
    </xf>
    <xf numFmtId="0" fontId="10" fillId="0" borderId="0" xfId="0" applyFont="1" applyFill="1" applyProtection="1">
      <protection locked="0"/>
    </xf>
    <xf numFmtId="0" fontId="10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Protection="1">
      <protection locked="0"/>
    </xf>
    <xf numFmtId="0" fontId="12" fillId="0" borderId="0" xfId="0" applyFont="1" applyFill="1" applyProtection="1">
      <protection locked="0"/>
    </xf>
    <xf numFmtId="0" fontId="10" fillId="0" borderId="12" xfId="0" applyFont="1" applyFill="1" applyBorder="1" applyAlignment="1" applyProtection="1">
      <alignment horizontal="center"/>
      <protection locked="0"/>
    </xf>
    <xf numFmtId="0" fontId="13" fillId="0" borderId="13" xfId="0" applyFont="1" applyFill="1" applyBorder="1" applyProtection="1">
      <protection locked="0"/>
    </xf>
    <xf numFmtId="2" fontId="14" fillId="0" borderId="8" xfId="0" applyNumberFormat="1" applyFont="1" applyFill="1" applyBorder="1" applyProtection="1">
      <protection locked="0"/>
    </xf>
    <xf numFmtId="2" fontId="14" fillId="0" borderId="0" xfId="0" applyNumberFormat="1" applyFont="1" applyFill="1" applyBorder="1" applyProtection="1">
      <protection locked="0"/>
    </xf>
    <xf numFmtId="4" fontId="14" fillId="0" borderId="7" xfId="0" applyNumberFormat="1" applyFont="1" applyFill="1" applyBorder="1" applyProtection="1">
      <protection locked="0"/>
    </xf>
    <xf numFmtId="0" fontId="13" fillId="0" borderId="0" xfId="0" applyFont="1" applyFill="1" applyBorder="1" applyProtection="1">
      <protection locked="0"/>
    </xf>
    <xf numFmtId="4" fontId="14" fillId="0" borderId="14" xfId="0" applyNumberFormat="1" applyFont="1" applyFill="1" applyBorder="1" applyProtection="1">
      <protection locked="0"/>
    </xf>
    <xf numFmtId="4" fontId="14" fillId="0" borderId="15" xfId="0" applyNumberFormat="1" applyFont="1" applyFill="1" applyBorder="1" applyProtection="1">
      <protection locked="0"/>
    </xf>
    <xf numFmtId="0" fontId="14" fillId="0" borderId="13" xfId="0" applyFont="1" applyFill="1" applyBorder="1" applyProtection="1">
      <protection locked="0"/>
    </xf>
    <xf numFmtId="4" fontId="14" fillId="0" borderId="16" xfId="0" applyNumberFormat="1" applyFont="1" applyFill="1" applyBorder="1" applyProtection="1">
      <protection locked="0"/>
    </xf>
    <xf numFmtId="0" fontId="14" fillId="0" borderId="0" xfId="0" applyFont="1" applyFill="1" applyBorder="1" applyProtection="1">
      <protection locked="0"/>
    </xf>
    <xf numFmtId="4" fontId="14" fillId="0" borderId="0" xfId="0" applyNumberFormat="1" applyFont="1" applyFill="1" applyBorder="1" applyProtection="1">
      <protection locked="0"/>
    </xf>
    <xf numFmtId="4" fontId="14" fillId="0" borderId="17" xfId="0" applyNumberFormat="1" applyFont="1" applyFill="1" applyBorder="1" applyProtection="1">
      <protection locked="0"/>
    </xf>
    <xf numFmtId="4" fontId="14" fillId="0" borderId="18" xfId="0" applyNumberFormat="1" applyFont="1" applyFill="1" applyBorder="1" applyProtection="1">
      <protection locked="0"/>
    </xf>
    <xf numFmtId="4" fontId="14" fillId="0" borderId="19" xfId="0" applyNumberFormat="1" applyFont="1" applyFill="1" applyBorder="1" applyProtection="1">
      <protection locked="0"/>
    </xf>
    <xf numFmtId="4" fontId="14" fillId="0" borderId="8" xfId="0" applyNumberFormat="1" applyFont="1" applyFill="1" applyBorder="1" applyProtection="1">
      <protection locked="0"/>
    </xf>
    <xf numFmtId="4" fontId="14" fillId="0" borderId="20" xfId="0" applyNumberFormat="1" applyFont="1" applyFill="1" applyBorder="1" applyProtection="1">
      <protection locked="0"/>
    </xf>
    <xf numFmtId="4" fontId="14" fillId="0" borderId="21" xfId="0" applyNumberFormat="1" applyFont="1" applyFill="1" applyBorder="1" applyProtection="1">
      <protection locked="0"/>
    </xf>
    <xf numFmtId="4" fontId="14" fillId="0" borderId="22" xfId="0" applyNumberFormat="1" applyFont="1" applyFill="1" applyBorder="1" applyProtection="1">
      <protection locked="0"/>
    </xf>
    <xf numFmtId="0" fontId="14" fillId="0" borderId="13" xfId="0" applyFont="1" applyFill="1" applyBorder="1" applyAlignment="1" applyProtection="1">
      <alignment horizontal="left"/>
      <protection locked="0"/>
    </xf>
    <xf numFmtId="0" fontId="14" fillId="0" borderId="0" xfId="0" applyFont="1" applyFill="1" applyBorder="1" applyAlignment="1" applyProtection="1">
      <alignment horizontal="left"/>
      <protection locked="0"/>
    </xf>
    <xf numFmtId="2" fontId="13" fillId="0" borderId="23" xfId="0" applyNumberFormat="1" applyFont="1" applyFill="1" applyBorder="1" applyProtection="1">
      <protection locked="0"/>
    </xf>
    <xf numFmtId="2" fontId="13" fillId="0" borderId="24" xfId="0" applyNumberFormat="1" applyFont="1" applyFill="1" applyBorder="1" applyProtection="1">
      <protection locked="0"/>
    </xf>
    <xf numFmtId="0" fontId="14" fillId="0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14" fillId="0" borderId="8" xfId="0" applyFont="1" applyFill="1" applyBorder="1" applyProtection="1">
      <protection locked="0"/>
    </xf>
    <xf numFmtId="4" fontId="14" fillId="0" borderId="25" xfId="0" applyNumberFormat="1" applyFont="1" applyFill="1" applyBorder="1" applyProtection="1">
      <protection locked="0"/>
    </xf>
    <xf numFmtId="4" fontId="13" fillId="0" borderId="23" xfId="0" applyNumberFormat="1" applyFont="1" applyFill="1" applyBorder="1" applyProtection="1">
      <protection locked="0"/>
    </xf>
    <xf numFmtId="4" fontId="13" fillId="0" borderId="24" xfId="0" applyNumberFormat="1" applyFont="1" applyFill="1" applyBorder="1" applyProtection="1">
      <protection locked="0"/>
    </xf>
    <xf numFmtId="0" fontId="13" fillId="0" borderId="26" xfId="0" applyFont="1" applyFill="1" applyBorder="1" applyProtection="1">
      <protection locked="0"/>
    </xf>
    <xf numFmtId="0" fontId="14" fillId="0" borderId="27" xfId="0" applyFont="1" applyFill="1" applyBorder="1" applyProtection="1">
      <protection locked="0"/>
    </xf>
    <xf numFmtId="0" fontId="14" fillId="0" borderId="28" xfId="0" applyFont="1" applyFill="1" applyBorder="1" applyProtection="1">
      <protection locked="0"/>
    </xf>
    <xf numFmtId="0" fontId="13" fillId="0" borderId="29" xfId="0" applyFont="1" applyFill="1" applyBorder="1" applyProtection="1">
      <protection locked="0"/>
    </xf>
    <xf numFmtId="0" fontId="14" fillId="0" borderId="30" xfId="0" applyFont="1" applyFill="1" applyBorder="1" applyProtection="1">
      <protection locked="0"/>
    </xf>
    <xf numFmtId="0" fontId="15" fillId="0" borderId="0" xfId="0" applyFont="1" applyFill="1" applyProtection="1">
      <protection locked="0"/>
    </xf>
    <xf numFmtId="0" fontId="12" fillId="0" borderId="0" xfId="0" applyFont="1" applyFill="1" applyBorder="1" applyProtection="1">
      <protection locked="0"/>
    </xf>
    <xf numFmtId="4" fontId="13" fillId="0" borderId="21" xfId="0" applyNumberFormat="1" applyFont="1" applyFill="1" applyBorder="1" applyProtection="1"/>
    <xf numFmtId="4" fontId="14" fillId="0" borderId="16" xfId="0" applyNumberFormat="1" applyFont="1" applyFill="1" applyBorder="1" applyProtection="1"/>
    <xf numFmtId="4" fontId="14" fillId="0" borderId="21" xfId="0" applyNumberFormat="1" applyFont="1" applyFill="1" applyBorder="1" applyProtection="1"/>
    <xf numFmtId="4" fontId="14" fillId="0" borderId="31" xfId="0" applyNumberFormat="1" applyFont="1" applyFill="1" applyBorder="1" applyProtection="1"/>
    <xf numFmtId="4" fontId="13" fillId="0" borderId="32" xfId="0" applyNumberFormat="1" applyFont="1" applyFill="1" applyBorder="1" applyProtection="1"/>
    <xf numFmtId="4" fontId="13" fillId="0" borderId="33" xfId="0" applyNumberFormat="1" applyFont="1" applyFill="1" applyBorder="1" applyProtection="1"/>
    <xf numFmtId="4" fontId="14" fillId="0" borderId="22" xfId="0" applyNumberFormat="1" applyFont="1" applyFill="1" applyBorder="1" applyProtection="1"/>
    <xf numFmtId="4" fontId="14" fillId="0" borderId="34" xfId="0" applyNumberFormat="1" applyFont="1" applyFill="1" applyBorder="1" applyProtection="1"/>
    <xf numFmtId="4" fontId="14" fillId="0" borderId="17" xfId="0" applyNumberFormat="1" applyFont="1" applyFill="1" applyBorder="1" applyProtection="1"/>
    <xf numFmtId="4" fontId="14" fillId="0" borderId="35" xfId="0" applyNumberFormat="1" applyFont="1" applyFill="1" applyBorder="1" applyProtection="1">
      <protection locked="0"/>
    </xf>
    <xf numFmtId="4" fontId="14" fillId="0" borderId="15" xfId="0" applyNumberFormat="1" applyFont="1" applyFill="1" applyBorder="1" applyProtection="1"/>
    <xf numFmtId="4" fontId="14" fillId="0" borderId="36" xfId="0" applyNumberFormat="1" applyFont="1" applyFill="1" applyBorder="1" applyProtection="1"/>
    <xf numFmtId="4" fontId="14" fillId="0" borderId="37" xfId="0" applyNumberFormat="1" applyFont="1" applyFill="1" applyBorder="1" applyProtection="1">
      <protection locked="0"/>
    </xf>
    <xf numFmtId="166" fontId="14" fillId="0" borderId="38" xfId="0" applyNumberFormat="1" applyFont="1" applyFill="1" applyBorder="1" applyAlignment="1" applyProtection="1">
      <alignment horizontal="right"/>
    </xf>
    <xf numFmtId="166" fontId="14" fillId="0" borderId="34" xfId="0" applyNumberFormat="1" applyFont="1" applyFill="1" applyBorder="1" applyAlignment="1" applyProtection="1">
      <alignment horizontal="right"/>
    </xf>
    <xf numFmtId="166" fontId="14" fillId="0" borderId="39" xfId="0" applyNumberFormat="1" applyFont="1" applyFill="1" applyBorder="1" applyAlignment="1" applyProtection="1">
      <alignment horizontal="right"/>
    </xf>
    <xf numFmtId="166" fontId="14" fillId="0" borderId="22" xfId="0" applyNumberFormat="1" applyFont="1" applyFill="1" applyBorder="1" applyAlignment="1" applyProtection="1">
      <alignment horizontal="right"/>
    </xf>
    <xf numFmtId="166" fontId="14" fillId="0" borderId="40" xfId="0" applyNumberFormat="1" applyFont="1" applyFill="1" applyBorder="1" applyAlignment="1" applyProtection="1">
      <alignment horizontal="right"/>
    </xf>
    <xf numFmtId="166" fontId="14" fillId="0" borderId="41" xfId="0" applyNumberFormat="1" applyFont="1" applyFill="1" applyBorder="1" applyAlignment="1" applyProtection="1">
      <alignment horizontal="right"/>
    </xf>
    <xf numFmtId="166" fontId="14" fillId="0" borderId="33" xfId="0" applyNumberFormat="1" applyFont="1" applyFill="1" applyBorder="1" applyAlignment="1" applyProtection="1">
      <alignment horizontal="right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0" fontId="14" fillId="0" borderId="18" xfId="0" applyFont="1" applyFill="1" applyBorder="1" applyProtection="1">
      <protection locked="0"/>
    </xf>
    <xf numFmtId="0" fontId="3" fillId="0" borderId="0" xfId="0" applyFont="1" applyFill="1" applyProtection="1">
      <protection locked="0"/>
    </xf>
    <xf numFmtId="0" fontId="10" fillId="0" borderId="42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43" xfId="0" applyFont="1" applyFill="1" applyBorder="1" applyAlignment="1" applyProtection="1">
      <alignment horizontal="center"/>
      <protection locked="0"/>
    </xf>
    <xf numFmtId="0" fontId="10" fillId="0" borderId="8" xfId="0" applyFont="1" applyFill="1" applyBorder="1" applyProtection="1">
      <protection locked="0"/>
    </xf>
    <xf numFmtId="0" fontId="10" fillId="0" borderId="8" xfId="0" applyFont="1" applyFill="1" applyBorder="1" applyAlignment="1" applyProtection="1">
      <alignment horizontal="center"/>
      <protection locked="0"/>
    </xf>
    <xf numFmtId="0" fontId="10" fillId="0" borderId="7" xfId="0" applyFont="1" applyFill="1" applyBorder="1" applyAlignment="1" applyProtection="1">
      <alignment horizontal="center"/>
      <protection locked="0"/>
    </xf>
    <xf numFmtId="0" fontId="10" fillId="0" borderId="44" xfId="0" applyFont="1" applyFill="1" applyBorder="1" applyAlignment="1" applyProtection="1">
      <alignment horizontal="center"/>
      <protection locked="0"/>
    </xf>
    <xf numFmtId="0" fontId="10" fillId="0" borderId="9" xfId="0" applyFont="1" applyFill="1" applyBorder="1" applyAlignment="1" applyProtection="1">
      <alignment horizontal="center"/>
      <protection locked="0"/>
    </xf>
    <xf numFmtId="0" fontId="10" fillId="0" borderId="31" xfId="0" applyFont="1" applyFill="1" applyBorder="1" applyAlignment="1" applyProtection="1">
      <alignment horizontal="center"/>
      <protection locked="0"/>
    </xf>
    <xf numFmtId="0" fontId="14" fillId="0" borderId="42" xfId="0" applyFont="1" applyFill="1" applyBorder="1" applyProtection="1">
      <protection locked="0"/>
    </xf>
    <xf numFmtId="0" fontId="14" fillId="0" borderId="43" xfId="0" applyFont="1" applyBorder="1" applyAlignment="1" applyProtection="1">
      <alignment horizontal="center" vertical="center"/>
      <protection locked="0"/>
    </xf>
    <xf numFmtId="0" fontId="14" fillId="0" borderId="43" xfId="0" applyFont="1" applyFill="1" applyBorder="1" applyAlignment="1" applyProtection="1">
      <alignment horizontal="center"/>
      <protection locked="0"/>
    </xf>
    <xf numFmtId="0" fontId="13" fillId="0" borderId="43" xfId="0" applyFont="1" applyFill="1" applyBorder="1" applyAlignment="1" applyProtection="1">
      <alignment horizontal="center"/>
      <protection locked="0"/>
    </xf>
    <xf numFmtId="0" fontId="13" fillId="0" borderId="45" xfId="0" applyFont="1" applyFill="1" applyBorder="1" applyAlignment="1" applyProtection="1">
      <alignment horizontal="center"/>
      <protection locked="0"/>
    </xf>
    <xf numFmtId="0" fontId="13" fillId="0" borderId="42" xfId="0" applyFont="1" applyFill="1" applyBorder="1" applyProtection="1"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Fill="1" applyBorder="1" applyAlignment="1" applyProtection="1">
      <alignment horizontal="center"/>
      <protection locked="0"/>
    </xf>
    <xf numFmtId="0" fontId="13" fillId="0" borderId="7" xfId="0" applyFont="1" applyFill="1" applyBorder="1" applyAlignment="1" applyProtection="1">
      <alignment horizontal="center"/>
      <protection locked="0"/>
    </xf>
    <xf numFmtId="0" fontId="13" fillId="0" borderId="15" xfId="0" applyFont="1" applyFill="1" applyBorder="1" applyAlignment="1" applyProtection="1">
      <alignment horizontal="center"/>
      <protection locked="0"/>
    </xf>
    <xf numFmtId="0" fontId="14" fillId="0" borderId="7" xfId="0" applyFont="1" applyFill="1" applyBorder="1" applyProtection="1">
      <protection locked="0"/>
    </xf>
    <xf numFmtId="0" fontId="14" fillId="0" borderId="7" xfId="0" applyFont="1" applyFill="1" applyBorder="1" applyAlignment="1" applyProtection="1">
      <protection locked="0"/>
    </xf>
    <xf numFmtId="0" fontId="14" fillId="0" borderId="15" xfId="0" applyFont="1" applyFill="1" applyBorder="1" applyAlignment="1" applyProtection="1">
      <protection locked="0"/>
    </xf>
    <xf numFmtId="0" fontId="14" fillId="0" borderId="0" xfId="0" applyFont="1" applyProtection="1">
      <protection locked="0"/>
    </xf>
    <xf numFmtId="0" fontId="18" fillId="0" borderId="0" xfId="0" applyFont="1" applyFill="1" applyProtection="1">
      <protection locked="0"/>
    </xf>
    <xf numFmtId="4" fontId="14" fillId="0" borderId="7" xfId="0" applyNumberFormat="1" applyFont="1" applyBorder="1" applyAlignment="1" applyProtection="1">
      <alignment vertical="center"/>
    </xf>
    <xf numFmtId="4" fontId="13" fillId="0" borderId="7" xfId="0" applyNumberFormat="1" applyFont="1" applyFill="1" applyBorder="1" applyProtection="1"/>
    <xf numFmtId="4" fontId="13" fillId="0" borderId="7" xfId="0" applyNumberFormat="1" applyFont="1" applyBorder="1" applyAlignment="1" applyProtection="1">
      <alignment vertical="center"/>
    </xf>
    <xf numFmtId="4" fontId="14" fillId="0" borderId="7" xfId="0" applyNumberFormat="1" applyFont="1" applyFill="1" applyBorder="1" applyAlignment="1" applyProtection="1"/>
    <xf numFmtId="4" fontId="13" fillId="0" borderId="15" xfId="0" applyNumberFormat="1" applyFont="1" applyFill="1" applyBorder="1" applyProtection="1"/>
    <xf numFmtId="2" fontId="13" fillId="0" borderId="15" xfId="0" applyNumberFormat="1" applyFont="1" applyBorder="1" applyAlignment="1" applyProtection="1">
      <alignment horizontal="right" vertical="center"/>
    </xf>
    <xf numFmtId="4" fontId="14" fillId="0" borderId="46" xfId="0" applyNumberFormat="1" applyFont="1" applyFill="1" applyBorder="1" applyProtection="1">
      <protection locked="0"/>
    </xf>
    <xf numFmtId="4" fontId="14" fillId="0" borderId="7" xfId="0" applyNumberFormat="1" applyFont="1" applyFill="1" applyBorder="1" applyProtection="1"/>
    <xf numFmtId="4" fontId="13" fillId="0" borderId="22" xfId="0" applyNumberFormat="1" applyFont="1" applyFill="1" applyBorder="1" applyProtection="1"/>
    <xf numFmtId="0" fontId="10" fillId="0" borderId="0" xfId="0" applyFont="1" applyFill="1" applyAlignment="1" applyProtection="1">
      <alignment horizontal="left"/>
      <protection locked="0"/>
    </xf>
    <xf numFmtId="0" fontId="10" fillId="0" borderId="7" xfId="0" applyFont="1" applyFill="1" applyBorder="1" applyProtection="1">
      <protection locked="0"/>
    </xf>
    <xf numFmtId="0" fontId="10" fillId="0" borderId="45" xfId="0" applyFont="1" applyFill="1" applyBorder="1" applyAlignment="1" applyProtection="1">
      <alignment horizontal="center"/>
      <protection locked="0"/>
    </xf>
    <xf numFmtId="0" fontId="16" fillId="0" borderId="1" xfId="0" applyFont="1" applyFill="1" applyBorder="1" applyAlignment="1" applyProtection="1">
      <alignment horizontal="center"/>
      <protection locked="0"/>
    </xf>
    <xf numFmtId="0" fontId="16" fillId="0" borderId="48" xfId="0" applyFont="1" applyFill="1" applyBorder="1" applyAlignment="1" applyProtection="1">
      <alignment horizontal="center"/>
      <protection locked="0"/>
    </xf>
    <xf numFmtId="0" fontId="16" fillId="0" borderId="42" xfId="0" applyFont="1" applyFill="1" applyBorder="1" applyAlignment="1" applyProtection="1">
      <alignment horizontal="center"/>
      <protection locked="0"/>
    </xf>
    <xf numFmtId="0" fontId="16" fillId="0" borderId="15" xfId="0" applyFont="1" applyFill="1" applyBorder="1" applyAlignment="1" applyProtection="1">
      <alignment horizontal="center"/>
      <protection locked="0"/>
    </xf>
    <xf numFmtId="0" fontId="16" fillId="0" borderId="2" xfId="0" applyFont="1" applyFill="1" applyBorder="1" applyAlignment="1" applyProtection="1">
      <alignment horizontal="center"/>
      <protection locked="0"/>
    </xf>
    <xf numFmtId="0" fontId="16" fillId="0" borderId="34" xfId="0" applyFont="1" applyFill="1" applyBorder="1" applyAlignment="1" applyProtection="1">
      <alignment horizontal="center"/>
      <protection locked="0"/>
    </xf>
    <xf numFmtId="166" fontId="14" fillId="0" borderId="15" xfId="0" applyNumberFormat="1" applyFont="1" applyFill="1" applyBorder="1" applyProtection="1">
      <protection locked="0"/>
    </xf>
    <xf numFmtId="166" fontId="14" fillId="0" borderId="9" xfId="0" applyNumberFormat="1" applyFont="1" applyFill="1" applyBorder="1" applyProtection="1">
      <protection locked="0"/>
    </xf>
    <xf numFmtId="0" fontId="13" fillId="0" borderId="9" xfId="0" applyFont="1" applyFill="1" applyBorder="1" applyAlignment="1" applyProtection="1">
      <alignment horizontal="center"/>
      <protection locked="0"/>
    </xf>
    <xf numFmtId="0" fontId="13" fillId="0" borderId="49" xfId="0" applyFont="1" applyBorder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166" fontId="13" fillId="0" borderId="15" xfId="0" applyNumberFormat="1" applyFont="1" applyFill="1" applyBorder="1" applyProtection="1"/>
    <xf numFmtId="4" fontId="13" fillId="0" borderId="9" xfId="0" applyNumberFormat="1" applyFont="1" applyFill="1" applyBorder="1" applyAlignment="1" applyProtection="1"/>
    <xf numFmtId="2" fontId="13" fillId="0" borderId="33" xfId="0" applyNumberFormat="1" applyFont="1" applyBorder="1" applyProtection="1"/>
    <xf numFmtId="0" fontId="10" fillId="0" borderId="50" xfId="0" applyFont="1" applyFill="1" applyBorder="1" applyAlignment="1" applyProtection="1">
      <alignment horizontal="center"/>
      <protection locked="0"/>
    </xf>
    <xf numFmtId="0" fontId="10" fillId="0" borderId="48" xfId="0" applyFont="1" applyFill="1" applyBorder="1" applyAlignment="1" applyProtection="1">
      <alignment horizontal="center"/>
      <protection locked="0"/>
    </xf>
    <xf numFmtId="0" fontId="10" fillId="0" borderId="15" xfId="0" applyFont="1" applyFill="1" applyBorder="1" applyAlignment="1" applyProtection="1">
      <alignment horizontal="center"/>
      <protection locked="0"/>
    </xf>
    <xf numFmtId="0" fontId="10" fillId="0" borderId="34" xfId="0" applyFont="1" applyFill="1" applyBorder="1" applyAlignment="1" applyProtection="1">
      <alignment horizontal="center"/>
      <protection locked="0"/>
    </xf>
    <xf numFmtId="0" fontId="14" fillId="0" borderId="15" xfId="0" applyFont="1" applyFill="1" applyBorder="1" applyProtection="1">
      <protection locked="0"/>
    </xf>
    <xf numFmtId="4" fontId="14" fillId="0" borderId="9" xfId="0" applyNumberFormat="1" applyFont="1" applyFill="1" applyBorder="1" applyProtection="1">
      <protection locked="0"/>
    </xf>
    <xf numFmtId="0" fontId="13" fillId="0" borderId="49" xfId="0" applyFont="1" applyFill="1" applyBorder="1" applyAlignment="1" applyProtection="1">
      <alignment horizontal="center"/>
      <protection locked="0"/>
    </xf>
    <xf numFmtId="164" fontId="8" fillId="0" borderId="0" xfId="1" applyFont="1" applyFill="1" applyProtection="1">
      <protection locked="0"/>
    </xf>
    <xf numFmtId="4" fontId="13" fillId="0" borderId="16" xfId="0" applyNumberFormat="1" applyFont="1" applyFill="1" applyBorder="1" applyProtection="1">
      <protection locked="0"/>
    </xf>
    <xf numFmtId="167" fontId="14" fillId="0" borderId="15" xfId="0" applyNumberFormat="1" applyFont="1" applyFill="1" applyBorder="1" applyAlignment="1" applyProtection="1">
      <protection locked="0"/>
    </xf>
    <xf numFmtId="0" fontId="13" fillId="2" borderId="0" xfId="0" applyFont="1" applyFill="1" applyBorder="1" applyProtection="1">
      <protection locked="0"/>
    </xf>
    <xf numFmtId="0" fontId="14" fillId="2" borderId="0" xfId="0" applyFont="1" applyFill="1" applyBorder="1" applyProtection="1">
      <protection locked="0"/>
    </xf>
    <xf numFmtId="4" fontId="4" fillId="0" borderId="0" xfId="0" applyNumberFormat="1" applyFont="1" applyFill="1" applyProtection="1">
      <protection locked="0"/>
    </xf>
    <xf numFmtId="2" fontId="13" fillId="0" borderId="7" xfId="0" applyNumberFormat="1" applyFont="1" applyBorder="1" applyAlignment="1" applyProtection="1">
      <alignment horizontal="right" vertical="center"/>
      <protection locked="0"/>
    </xf>
    <xf numFmtId="2" fontId="14" fillId="0" borderId="7" xfId="0" applyNumberFormat="1" applyFont="1" applyBorder="1" applyAlignment="1" applyProtection="1">
      <alignment vertical="center"/>
    </xf>
    <xf numFmtId="2" fontId="14" fillId="0" borderId="15" xfId="0" applyNumberFormat="1" applyFont="1" applyBorder="1" applyAlignment="1" applyProtection="1">
      <alignment vertical="center"/>
    </xf>
    <xf numFmtId="2" fontId="14" fillId="0" borderId="7" xfId="0" applyNumberFormat="1" applyFont="1" applyBorder="1" applyAlignment="1" applyProtection="1">
      <alignment horizontal="right" vertical="center"/>
    </xf>
    <xf numFmtId="2" fontId="13" fillId="0" borderId="15" xfId="0" applyNumberFormat="1" applyFont="1" applyBorder="1" applyAlignment="1" applyProtection="1">
      <alignment horizontal="right" vertical="center"/>
      <protection locked="0"/>
    </xf>
    <xf numFmtId="0" fontId="20" fillId="0" borderId="0" xfId="0" applyFont="1" applyFill="1"/>
    <xf numFmtId="0" fontId="20" fillId="0" borderId="0" xfId="0" applyFont="1"/>
    <xf numFmtId="0" fontId="19" fillId="0" borderId="0" xfId="0" applyFont="1"/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4" fontId="20" fillId="0" borderId="0" xfId="0" applyNumberFormat="1" applyFont="1" applyFill="1"/>
    <xf numFmtId="4" fontId="20" fillId="0" borderId="0" xfId="0" applyNumberFormat="1" applyFont="1" applyFill="1" applyAlignment="1">
      <alignment horizontal="right"/>
    </xf>
    <xf numFmtId="0" fontId="19" fillId="0" borderId="0" xfId="0" applyFont="1" applyFill="1"/>
    <xf numFmtId="40" fontId="20" fillId="0" borderId="0" xfId="0" applyNumberFormat="1" applyFont="1" applyFill="1"/>
    <xf numFmtId="0" fontId="20" fillId="0" borderId="0" xfId="0" applyFont="1" applyFill="1" applyAlignment="1">
      <alignment horizontal="center"/>
    </xf>
    <xf numFmtId="164" fontId="20" fillId="0" borderId="0" xfId="0" applyNumberFormat="1" applyFont="1" applyFill="1"/>
    <xf numFmtId="0" fontId="22" fillId="0" borderId="0" xfId="0" applyFont="1"/>
    <xf numFmtId="4" fontId="19" fillId="0" borderId="0" xfId="0" applyNumberFormat="1" applyFont="1" applyFill="1"/>
    <xf numFmtId="0" fontId="10" fillId="0" borderId="42" xfId="0" applyFont="1" applyFill="1" applyBorder="1" applyProtection="1">
      <protection locked="0"/>
    </xf>
    <xf numFmtId="166" fontId="13" fillId="0" borderId="15" xfId="0" applyNumberFormat="1" applyFont="1" applyFill="1" applyBorder="1" applyProtection="1">
      <protection locked="0"/>
    </xf>
    <xf numFmtId="0" fontId="10" fillId="0" borderId="13" xfId="0" applyFont="1" applyFill="1" applyBorder="1" applyAlignment="1" applyProtection="1">
      <alignment horizontal="center"/>
      <protection locked="0"/>
    </xf>
    <xf numFmtId="0" fontId="10" fillId="0" borderId="13" xfId="0" applyFont="1" applyFill="1" applyBorder="1" applyProtection="1">
      <protection locked="0"/>
    </xf>
    <xf numFmtId="4" fontId="10" fillId="0" borderId="7" xfId="0" applyNumberFormat="1" applyFont="1" applyFill="1" applyBorder="1" applyProtection="1"/>
    <xf numFmtId="4" fontId="10" fillId="0" borderId="15" xfId="0" applyNumberFormat="1" applyFont="1" applyFill="1" applyBorder="1" applyProtection="1"/>
    <xf numFmtId="4" fontId="10" fillId="0" borderId="7" xfId="0" applyNumberFormat="1" applyFont="1" applyFill="1" applyBorder="1" applyProtection="1">
      <protection locked="0"/>
    </xf>
    <xf numFmtId="4" fontId="10" fillId="0" borderId="8" xfId="0" applyNumberFormat="1" applyFont="1" applyFill="1" applyBorder="1" applyProtection="1">
      <protection locked="0"/>
    </xf>
    <xf numFmtId="4" fontId="10" fillId="0" borderId="32" xfId="0" applyNumberFormat="1" applyFont="1" applyBorder="1" applyProtection="1"/>
    <xf numFmtId="4" fontId="10" fillId="0" borderId="33" xfId="0" applyNumberFormat="1" applyFont="1" applyBorder="1" applyProtection="1"/>
    <xf numFmtId="4" fontId="10" fillId="0" borderId="15" xfId="0" applyNumberFormat="1" applyFont="1" applyFill="1" applyBorder="1" applyProtection="1">
      <protection locked="0"/>
    </xf>
    <xf numFmtId="0" fontId="2" fillId="0" borderId="0" xfId="0" applyFont="1" applyProtection="1">
      <protection locked="0"/>
    </xf>
    <xf numFmtId="0" fontId="10" fillId="0" borderId="42" xfId="0" applyFont="1" applyBorder="1" applyAlignment="1" applyProtection="1">
      <alignment horizontal="left"/>
      <protection locked="0"/>
    </xf>
    <xf numFmtId="0" fontId="10" fillId="0" borderId="8" xfId="0" applyFont="1" applyBorder="1" applyAlignment="1" applyProtection="1">
      <protection locked="0"/>
    </xf>
    <xf numFmtId="4" fontId="10" fillId="0" borderId="43" xfId="0" applyNumberFormat="1" applyFont="1" applyBorder="1" applyProtection="1"/>
    <xf numFmtId="0" fontId="10" fillId="0" borderId="8" xfId="0" applyFont="1" applyBorder="1" applyProtection="1">
      <protection locked="0"/>
    </xf>
    <xf numFmtId="4" fontId="10" fillId="0" borderId="14" xfId="0" applyNumberFormat="1" applyFont="1" applyBorder="1" applyProtection="1"/>
    <xf numFmtId="4" fontId="10" fillId="0" borderId="7" xfId="0" applyNumberFormat="1" applyFont="1" applyBorder="1" applyProtection="1">
      <protection locked="0"/>
    </xf>
    <xf numFmtId="4" fontId="10" fillId="0" borderId="7" xfId="0" applyNumberFormat="1" applyFont="1" applyBorder="1" applyProtection="1"/>
    <xf numFmtId="0" fontId="10" fillId="0" borderId="8" xfId="0" applyFont="1" applyBorder="1" applyAlignment="1" applyProtection="1">
      <alignment horizontal="left"/>
      <protection locked="0"/>
    </xf>
    <xf numFmtId="4" fontId="10" fillId="0" borderId="14" xfId="0" applyNumberFormat="1" applyFont="1" applyBorder="1" applyProtection="1">
      <protection locked="0"/>
    </xf>
    <xf numFmtId="0" fontId="10" fillId="0" borderId="42" xfId="0" applyFont="1" applyBorder="1" applyAlignment="1" applyProtection="1">
      <alignment horizontal="left" vertical="top"/>
      <protection locked="0"/>
    </xf>
    <xf numFmtId="0" fontId="10" fillId="0" borderId="8" xfId="0" applyFont="1" applyBorder="1" applyAlignment="1" applyProtection="1">
      <alignment wrapText="1"/>
      <protection locked="0"/>
    </xf>
    <xf numFmtId="0" fontId="10" fillId="0" borderId="4" xfId="0" applyFont="1" applyBorder="1" applyProtection="1">
      <protection locked="0"/>
    </xf>
    <xf numFmtId="4" fontId="10" fillId="0" borderId="31" xfId="0" applyNumberFormat="1" applyFont="1" applyBorder="1" applyProtection="1">
      <protection locked="0"/>
    </xf>
    <xf numFmtId="4" fontId="10" fillId="0" borderId="0" xfId="0" applyNumberFormat="1" applyFont="1" applyBorder="1" applyProtection="1">
      <protection locked="0"/>
    </xf>
    <xf numFmtId="0" fontId="10" fillId="0" borderId="51" xfId="0" applyFont="1" applyBorder="1" applyAlignment="1" applyProtection="1">
      <alignment horizontal="center"/>
      <protection locked="0"/>
    </xf>
    <xf numFmtId="0" fontId="10" fillId="0" borderId="49" xfId="0" applyFont="1" applyFill="1" applyBorder="1" applyAlignment="1" applyProtection="1">
      <alignment horizontal="center"/>
      <protection locked="0"/>
    </xf>
    <xf numFmtId="4" fontId="10" fillId="0" borderId="32" xfId="0" applyNumberFormat="1" applyFont="1" applyFill="1" applyBorder="1" applyProtection="1"/>
    <xf numFmtId="4" fontId="10" fillId="0" borderId="33" xfId="0" applyNumberFormat="1" applyFont="1" applyFill="1" applyBorder="1" applyProtection="1"/>
    <xf numFmtId="4" fontId="10" fillId="0" borderId="27" xfId="0" applyNumberFormat="1" applyFont="1" applyFill="1" applyBorder="1" applyProtection="1">
      <protection locked="0"/>
    </xf>
    <xf numFmtId="4" fontId="10" fillId="0" borderId="30" xfId="0" applyNumberFormat="1" applyFont="1" applyFill="1" applyBorder="1" applyAlignment="1" applyProtection="1">
      <alignment horizontal="center"/>
      <protection locked="0"/>
    </xf>
    <xf numFmtId="4" fontId="10" fillId="0" borderId="30" xfId="0" applyNumberFormat="1" applyFont="1" applyFill="1" applyBorder="1" applyAlignment="1" applyProtection="1">
      <alignment horizontal="right"/>
      <protection locked="0"/>
    </xf>
    <xf numFmtId="0" fontId="10" fillId="0" borderId="1" xfId="0" applyFont="1" applyFill="1" applyBorder="1" applyProtection="1">
      <protection locked="0"/>
    </xf>
    <xf numFmtId="4" fontId="10" fillId="0" borderId="48" xfId="0" applyNumberFormat="1" applyFont="1" applyFill="1" applyBorder="1" applyAlignment="1" applyProtection="1">
      <alignment horizontal="center"/>
      <protection locked="0"/>
    </xf>
    <xf numFmtId="4" fontId="10" fillId="0" borderId="15" xfId="0" applyNumberFormat="1" applyFont="1" applyFill="1" applyBorder="1" applyAlignment="1" applyProtection="1">
      <alignment horizontal="center"/>
      <protection locked="0"/>
    </xf>
    <xf numFmtId="4" fontId="10" fillId="0" borderId="8" xfId="0" applyNumberFormat="1" applyFont="1" applyFill="1" applyBorder="1" applyAlignment="1" applyProtection="1">
      <alignment horizontal="center"/>
      <protection locked="0"/>
    </xf>
    <xf numFmtId="4" fontId="10" fillId="0" borderId="43" xfId="0" applyNumberFormat="1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 applyProtection="1">
      <alignment horizontal="center"/>
      <protection locked="0"/>
    </xf>
    <xf numFmtId="4" fontId="10" fillId="0" borderId="31" xfId="0" applyNumberFormat="1" applyFont="1" applyFill="1" applyBorder="1" applyProtection="1">
      <protection locked="0"/>
    </xf>
    <xf numFmtId="4" fontId="10" fillId="0" borderId="4" xfId="0" applyNumberFormat="1" applyFont="1" applyFill="1" applyBorder="1" applyAlignment="1" applyProtection="1">
      <alignment horizontal="center"/>
      <protection locked="0"/>
    </xf>
    <xf numFmtId="4" fontId="10" fillId="0" borderId="31" xfId="0" applyNumberFormat="1" applyFont="1" applyFill="1" applyBorder="1" applyAlignment="1" applyProtection="1">
      <alignment horizontal="center"/>
      <protection locked="0"/>
    </xf>
    <xf numFmtId="4" fontId="10" fillId="0" borderId="34" xfId="0" applyNumberFormat="1" applyFont="1" applyFill="1" applyBorder="1" applyProtection="1">
      <protection locked="0"/>
    </xf>
    <xf numFmtId="4" fontId="10" fillId="0" borderId="51" xfId="0" applyNumberFormat="1" applyFont="1" applyFill="1" applyBorder="1" applyProtection="1">
      <protection locked="0"/>
    </xf>
    <xf numFmtId="4" fontId="10" fillId="0" borderId="33" xfId="0" applyNumberFormat="1" applyFont="1" applyFill="1" applyBorder="1" applyProtection="1">
      <protection locked="0"/>
    </xf>
    <xf numFmtId="0" fontId="10" fillId="0" borderId="30" xfId="0" applyFont="1" applyFill="1" applyBorder="1" applyAlignment="1" applyProtection="1">
      <protection locked="0"/>
    </xf>
    <xf numFmtId="0" fontId="9" fillId="0" borderId="0" xfId="0" applyFont="1" applyFill="1" applyAlignment="1" applyProtection="1">
      <protection locked="0"/>
    </xf>
    <xf numFmtId="0" fontId="10" fillId="0" borderId="14" xfId="0" applyFont="1" applyFill="1" applyBorder="1" applyProtection="1">
      <protection locked="0"/>
    </xf>
    <xf numFmtId="0" fontId="10" fillId="0" borderId="14" xfId="0" applyFont="1" applyFill="1" applyBorder="1" applyAlignment="1" applyProtection="1">
      <alignment horizontal="left"/>
      <protection locked="0"/>
    </xf>
    <xf numFmtId="4" fontId="10" fillId="0" borderId="23" xfId="0" applyNumberFormat="1" applyFont="1" applyFill="1" applyBorder="1" applyProtection="1">
      <protection locked="0"/>
    </xf>
    <xf numFmtId="4" fontId="10" fillId="0" borderId="24" xfId="0" applyNumberFormat="1" applyFont="1" applyFill="1" applyBorder="1" applyProtection="1"/>
    <xf numFmtId="4" fontId="10" fillId="0" borderId="24" xfId="0" applyNumberFormat="1" applyFont="1" applyFill="1" applyBorder="1" applyProtection="1">
      <protection locked="0"/>
    </xf>
    <xf numFmtId="4" fontId="23" fillId="0" borderId="17" xfId="0" applyNumberFormat="1" applyFont="1" applyFill="1" applyBorder="1" applyProtection="1">
      <protection locked="0"/>
    </xf>
    <xf numFmtId="0" fontId="10" fillId="0" borderId="14" xfId="0" applyFont="1" applyFill="1" applyBorder="1" applyAlignment="1" applyProtection="1">
      <alignment horizontal="center"/>
      <protection locked="0"/>
    </xf>
    <xf numFmtId="4" fontId="10" fillId="0" borderId="32" xfId="0" applyNumberFormat="1" applyFont="1" applyFill="1" applyBorder="1" applyProtection="1">
      <protection locked="0"/>
    </xf>
    <xf numFmtId="4" fontId="10" fillId="0" borderId="23" xfId="0" applyNumberFormat="1" applyFont="1" applyFill="1" applyBorder="1" applyProtection="1"/>
    <xf numFmtId="4" fontId="10" fillId="0" borderId="51" xfId="0" applyNumberFormat="1" applyFont="1" applyFill="1" applyBorder="1" applyProtection="1"/>
    <xf numFmtId="4" fontId="10" fillId="0" borderId="55" xfId="0" applyNumberFormat="1" applyFont="1" applyFill="1" applyBorder="1" applyProtection="1"/>
    <xf numFmtId="4" fontId="10" fillId="0" borderId="56" xfId="0" applyNumberFormat="1" applyFont="1" applyFill="1" applyBorder="1" applyProtection="1"/>
    <xf numFmtId="4" fontId="10" fillId="0" borderId="36" xfId="0" applyNumberFormat="1" applyFont="1" applyFill="1" applyBorder="1" applyProtection="1"/>
    <xf numFmtId="4" fontId="10" fillId="0" borderId="57" xfId="0" applyNumberFormat="1" applyFont="1" applyFill="1" applyBorder="1" applyProtection="1"/>
    <xf numFmtId="4" fontId="13" fillId="0" borderId="7" xfId="0" applyNumberFormat="1" applyFont="1" applyFill="1" applyBorder="1" applyProtection="1">
      <protection locked="0"/>
    </xf>
    <xf numFmtId="4" fontId="13" fillId="0" borderId="15" xfId="0" applyNumberFormat="1" applyFont="1" applyFill="1" applyBorder="1" applyProtection="1">
      <protection locked="0"/>
    </xf>
    <xf numFmtId="4" fontId="13" fillId="0" borderId="15" xfId="0" applyNumberFormat="1" applyFont="1" applyBorder="1" applyAlignment="1" applyProtection="1">
      <alignment vertical="center"/>
    </xf>
    <xf numFmtId="4" fontId="10" fillId="0" borderId="0" xfId="0" applyNumberFormat="1" applyFont="1" applyFill="1" applyBorder="1" applyProtection="1"/>
    <xf numFmtId="0" fontId="10" fillId="0" borderId="0" xfId="0" applyFont="1" applyFill="1" applyBorder="1" applyProtection="1">
      <protection locked="0"/>
    </xf>
    <xf numFmtId="0" fontId="20" fillId="0" borderId="0" xfId="0" applyFont="1" applyFill="1" applyAlignment="1">
      <alignment horizontal="left"/>
    </xf>
    <xf numFmtId="0" fontId="19" fillId="0" borderId="0" xfId="0" applyFont="1" applyFill="1" applyAlignment="1">
      <alignment horizontal="left"/>
    </xf>
    <xf numFmtId="0" fontId="10" fillId="0" borderId="43" xfId="0" applyFont="1" applyFill="1" applyBorder="1" applyProtection="1">
      <protection locked="0"/>
    </xf>
    <xf numFmtId="2" fontId="14" fillId="0" borderId="15" xfId="0" applyNumberFormat="1" applyFont="1" applyBorder="1" applyAlignment="1" applyProtection="1">
      <alignment horizontal="right" vertical="center"/>
    </xf>
    <xf numFmtId="0" fontId="10" fillId="0" borderId="27" xfId="0" applyFont="1" applyFill="1" applyBorder="1" applyAlignment="1" applyProtection="1">
      <alignment horizontal="left"/>
      <protection locked="0"/>
    </xf>
    <xf numFmtId="0" fontId="24" fillId="0" borderId="0" xfId="0" applyFont="1" applyProtection="1">
      <protection locked="0"/>
    </xf>
    <xf numFmtId="0" fontId="24" fillId="0" borderId="0" xfId="0" applyFont="1" applyAlignment="1" applyProtection="1">
      <alignment horizontal="center"/>
      <protection locked="0"/>
    </xf>
    <xf numFmtId="0" fontId="25" fillId="0" borderId="0" xfId="0" applyFont="1" applyProtection="1">
      <protection locked="0"/>
    </xf>
    <xf numFmtId="4" fontId="2" fillId="0" borderId="53" xfId="0" applyNumberFormat="1" applyFont="1" applyBorder="1" applyProtection="1">
      <protection locked="0"/>
    </xf>
    <xf numFmtId="4" fontId="2" fillId="0" borderId="7" xfId="0" applyNumberFormat="1" applyFont="1" applyBorder="1" applyProtection="1">
      <protection locked="0"/>
    </xf>
    <xf numFmtId="0" fontId="2" fillId="0" borderId="42" xfId="0" applyFont="1" applyBorder="1" applyAlignment="1" applyProtection="1">
      <alignment horizontal="left"/>
      <protection locked="0"/>
    </xf>
    <xf numFmtId="0" fontId="2" fillId="0" borderId="8" xfId="0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2" fillId="0" borderId="42" xfId="0" applyFont="1" applyBorder="1" applyAlignment="1" applyProtection="1"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49" xfId="0" applyFont="1" applyBorder="1" applyProtection="1">
      <protection locked="0"/>
    </xf>
    <xf numFmtId="4" fontId="2" fillId="0" borderId="23" xfId="0" applyNumberFormat="1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Fill="1" applyProtection="1">
      <protection locked="0"/>
    </xf>
    <xf numFmtId="0" fontId="2" fillId="0" borderId="1" xfId="0" applyFont="1" applyBorder="1" applyProtection="1"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42" xfId="0" applyFont="1" applyBorder="1" applyProtection="1">
      <protection locked="0"/>
    </xf>
    <xf numFmtId="0" fontId="2" fillId="0" borderId="7" xfId="0" applyFont="1" applyFill="1" applyBorder="1" applyProtection="1">
      <protection locked="0"/>
    </xf>
    <xf numFmtId="0" fontId="2" fillId="0" borderId="8" xfId="0" applyFont="1" applyFill="1" applyBorder="1" applyProtection="1">
      <protection locked="0"/>
    </xf>
    <xf numFmtId="0" fontId="2" fillId="0" borderId="9" xfId="0" applyFont="1" applyFill="1" applyBorder="1" applyProtection="1">
      <protection locked="0"/>
    </xf>
    <xf numFmtId="4" fontId="2" fillId="0" borderId="7" xfId="0" applyNumberFormat="1" applyFont="1" applyFill="1" applyBorder="1" applyProtection="1">
      <protection locked="0"/>
    </xf>
    <xf numFmtId="4" fontId="2" fillId="0" borderId="8" xfId="0" applyNumberFormat="1" applyFont="1" applyFill="1" applyBorder="1" applyProtection="1">
      <protection locked="0"/>
    </xf>
    <xf numFmtId="4" fontId="2" fillId="0" borderId="9" xfId="0" applyNumberFormat="1" applyFont="1" applyFill="1" applyBorder="1" applyProtection="1">
      <protection locked="0"/>
    </xf>
    <xf numFmtId="0" fontId="2" fillId="0" borderId="58" xfId="0" applyFont="1" applyBorder="1" applyProtection="1">
      <protection locked="0"/>
    </xf>
    <xf numFmtId="0" fontId="2" fillId="0" borderId="59" xfId="0" applyFont="1" applyFill="1" applyBorder="1" applyProtection="1">
      <protection locked="0"/>
    </xf>
    <xf numFmtId="4" fontId="2" fillId="0" borderId="59" xfId="0" applyNumberFormat="1" applyFont="1" applyFill="1" applyBorder="1" applyProtection="1">
      <protection locked="0"/>
    </xf>
    <xf numFmtId="4" fontId="2" fillId="0" borderId="60" xfId="0" applyNumberFormat="1" applyFont="1" applyFill="1" applyBorder="1" applyProtection="1">
      <protection locked="0"/>
    </xf>
    <xf numFmtId="4" fontId="2" fillId="0" borderId="61" xfId="0" applyNumberFormat="1" applyFont="1" applyFill="1" applyBorder="1" applyProtection="1">
      <protection locked="0"/>
    </xf>
    <xf numFmtId="0" fontId="2" fillId="0" borderId="13" xfId="0" applyFont="1" applyFill="1" applyBorder="1" applyProtection="1">
      <protection locked="0"/>
    </xf>
    <xf numFmtId="0" fontId="13" fillId="0" borderId="53" xfId="0" applyFont="1" applyFill="1" applyBorder="1" applyAlignment="1" applyProtection="1">
      <alignment horizontal="center"/>
      <protection locked="0"/>
    </xf>
    <xf numFmtId="4" fontId="10" fillId="0" borderId="45" xfId="0" applyNumberFormat="1" applyFont="1" applyBorder="1" applyProtection="1"/>
    <xf numFmtId="4" fontId="2" fillId="0" borderId="15" xfId="0" applyNumberFormat="1" applyFont="1" applyBorder="1" applyProtection="1">
      <protection locked="0"/>
    </xf>
    <xf numFmtId="4" fontId="10" fillId="0" borderId="15" xfId="0" applyNumberFormat="1" applyFont="1" applyBorder="1" applyProtection="1"/>
    <xf numFmtId="4" fontId="10" fillId="0" borderId="15" xfId="0" applyNumberFormat="1" applyFont="1" applyBorder="1" applyProtection="1">
      <protection locked="0"/>
    </xf>
    <xf numFmtId="4" fontId="10" fillId="0" borderId="34" xfId="0" applyNumberFormat="1" applyFont="1" applyBorder="1" applyProtection="1">
      <protection locked="0"/>
    </xf>
    <xf numFmtId="0" fontId="9" fillId="0" borderId="0" xfId="0" applyFont="1"/>
    <xf numFmtId="0" fontId="9" fillId="0" borderId="0" xfId="0" applyFont="1" applyFill="1" applyAlignment="1">
      <alignment horizontal="left"/>
    </xf>
    <xf numFmtId="0" fontId="2" fillId="0" borderId="42" xfId="0" applyFont="1" applyFill="1" applyBorder="1" applyProtection="1">
      <protection locked="0"/>
    </xf>
    <xf numFmtId="4" fontId="13" fillId="0" borderId="7" xfId="0" applyNumberFormat="1" applyFont="1" applyFill="1" applyBorder="1" applyAlignment="1" applyProtection="1"/>
    <xf numFmtId="4" fontId="14" fillId="0" borderId="7" xfId="0" applyNumberFormat="1" applyFont="1" applyBorder="1" applyAlignment="1" applyProtection="1">
      <alignment horizontal="right" vertical="center"/>
    </xf>
    <xf numFmtId="4" fontId="14" fillId="0" borderId="15" xfId="0" applyNumberFormat="1" applyFont="1" applyBorder="1" applyAlignment="1" applyProtection="1">
      <alignment horizontal="right" vertical="center"/>
    </xf>
    <xf numFmtId="4" fontId="13" fillId="0" borderId="15" xfId="0" applyNumberFormat="1" applyFont="1" applyBorder="1" applyAlignment="1" applyProtection="1">
      <alignment horizontal="right" vertical="center"/>
    </xf>
    <xf numFmtId="4" fontId="14" fillId="0" borderId="7" xfId="0" applyNumberFormat="1" applyFont="1" applyFill="1" applyBorder="1" applyAlignment="1" applyProtection="1">
      <protection locked="0"/>
    </xf>
    <xf numFmtId="4" fontId="14" fillId="0" borderId="15" xfId="0" applyNumberFormat="1" applyFont="1" applyFill="1" applyBorder="1" applyAlignment="1" applyProtection="1">
      <protection locked="0"/>
    </xf>
    <xf numFmtId="0" fontId="10" fillId="3" borderId="43" xfId="0" applyFont="1" applyFill="1" applyBorder="1" applyAlignment="1" applyProtection="1">
      <alignment horizontal="center"/>
      <protection locked="0"/>
    </xf>
    <xf numFmtId="0" fontId="10" fillId="3" borderId="7" xfId="0" applyFont="1" applyFill="1" applyBorder="1" applyAlignment="1" applyProtection="1">
      <alignment horizontal="center"/>
      <protection locked="0"/>
    </xf>
    <xf numFmtId="0" fontId="10" fillId="3" borderId="31" xfId="0" applyFont="1" applyFill="1" applyBorder="1" applyAlignment="1" applyProtection="1">
      <alignment horizontal="center"/>
      <protection locked="0"/>
    </xf>
    <xf numFmtId="0" fontId="10" fillId="4" borderId="13" xfId="0" applyFont="1" applyFill="1" applyBorder="1" applyProtection="1">
      <protection locked="0"/>
    </xf>
    <xf numFmtId="0" fontId="2" fillId="4" borderId="13" xfId="0" applyFont="1" applyFill="1" applyBorder="1" applyProtection="1">
      <protection locked="0"/>
    </xf>
    <xf numFmtId="4" fontId="19" fillId="0" borderId="0" xfId="0" applyNumberFormat="1" applyFont="1" applyFill="1" applyAlignment="1"/>
    <xf numFmtId="0" fontId="2" fillId="0" borderId="42" xfId="0" applyFont="1" applyFill="1" applyBorder="1" applyAlignment="1" applyProtection="1">
      <protection locked="0"/>
    </xf>
    <xf numFmtId="0" fontId="2" fillId="0" borderId="42" xfId="0" applyFont="1" applyFill="1" applyBorder="1" applyAlignment="1" applyProtection="1">
      <alignment horizontal="left"/>
      <protection locked="0"/>
    </xf>
    <xf numFmtId="0" fontId="2" fillId="0" borderId="2" xfId="0" applyFont="1" applyFill="1" applyBorder="1" applyProtection="1">
      <protection locked="0"/>
    </xf>
    <xf numFmtId="0" fontId="16" fillId="0" borderId="42" xfId="0" applyFont="1" applyFill="1" applyBorder="1" applyProtection="1">
      <protection locked="0"/>
    </xf>
    <xf numFmtId="0" fontId="2" fillId="0" borderId="13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2" fillId="0" borderId="14" xfId="0" applyFont="1" applyFill="1" applyBorder="1" applyAlignment="1" applyProtection="1">
      <protection locked="0"/>
    </xf>
    <xf numFmtId="0" fontId="16" fillId="0" borderId="13" xfId="0" applyFont="1" applyFill="1" applyBorder="1" applyProtection="1">
      <protection locked="0"/>
    </xf>
    <xf numFmtId="0" fontId="16" fillId="0" borderId="0" xfId="0" applyFont="1" applyFill="1" applyBorder="1" applyProtection="1">
      <protection locked="0"/>
    </xf>
    <xf numFmtId="0" fontId="16" fillId="0" borderId="14" xfId="0" applyFont="1" applyFill="1" applyBorder="1" applyProtection="1">
      <protection locked="0"/>
    </xf>
    <xf numFmtId="0" fontId="2" fillId="0" borderId="14" xfId="0" applyFont="1" applyFill="1" applyBorder="1" applyProtection="1">
      <protection locked="0"/>
    </xf>
    <xf numFmtId="0" fontId="2" fillId="6" borderId="14" xfId="0" applyFont="1" applyFill="1" applyBorder="1" applyProtection="1">
      <protection locked="0"/>
    </xf>
    <xf numFmtId="0" fontId="2" fillId="0" borderId="14" xfId="0" applyFont="1" applyFill="1" applyBorder="1" applyAlignment="1" applyProtection="1">
      <alignment horizontal="left"/>
      <protection locked="0"/>
    </xf>
    <xf numFmtId="0" fontId="10" fillId="0" borderId="62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2" fillId="6" borderId="0" xfId="0" applyFont="1" applyFill="1" applyBorder="1" applyProtection="1">
      <protection locked="0"/>
    </xf>
    <xf numFmtId="4" fontId="19" fillId="0" borderId="0" xfId="0" applyNumberFormat="1" applyFont="1" applyFill="1" applyAlignment="1">
      <alignment horizontal="justify"/>
    </xf>
    <xf numFmtId="4" fontId="19" fillId="0" borderId="0" xfId="0" applyNumberFormat="1" applyFont="1" applyFill="1" applyAlignment="1">
      <alignment horizontal="left"/>
    </xf>
    <xf numFmtId="4" fontId="19" fillId="0" borderId="0" xfId="0" applyNumberFormat="1" applyFont="1" applyFill="1" applyAlignment="1">
      <alignment horizontal="right"/>
    </xf>
    <xf numFmtId="4" fontId="20" fillId="0" borderId="0" xfId="0" applyNumberFormat="1" applyFont="1" applyFill="1" applyAlignment="1">
      <alignment horizontal="justify"/>
    </xf>
    <xf numFmtId="4" fontId="20" fillId="0" borderId="0" xfId="0" applyNumberFormat="1" applyFont="1" applyFill="1" applyAlignment="1"/>
    <xf numFmtId="4" fontId="20" fillId="0" borderId="0" xfId="0" applyNumberFormat="1" applyFont="1" applyFill="1" applyAlignment="1">
      <alignment horizontal="left" indent="3"/>
    </xf>
    <xf numFmtId="4" fontId="20" fillId="0" borderId="0" xfId="0" applyNumberFormat="1" applyFont="1" applyFill="1" applyAlignment="1">
      <alignment horizontal="center"/>
    </xf>
    <xf numFmtId="4" fontId="20" fillId="0" borderId="0" xfId="0" applyNumberFormat="1" applyFont="1" applyFill="1" applyAlignment="1">
      <alignment horizontal="right" indent="3"/>
    </xf>
    <xf numFmtId="4" fontId="20" fillId="0" borderId="0" xfId="0" applyNumberFormat="1" applyFont="1" applyFill="1" applyAlignment="1">
      <alignment horizontal="left"/>
    </xf>
    <xf numFmtId="4" fontId="19" fillId="0" borderId="0" xfId="0" applyNumberFormat="1" applyFont="1" applyFill="1" applyAlignment="1">
      <alignment horizontal="left" indent="3"/>
    </xf>
    <xf numFmtId="4" fontId="21" fillId="0" borderId="0" xfId="0" applyNumberFormat="1" applyFont="1" applyFill="1" applyAlignment="1">
      <alignment horizontal="right"/>
    </xf>
    <xf numFmtId="4" fontId="21" fillId="0" borderId="0" xfId="0" applyNumberFormat="1" applyFont="1" applyFill="1" applyAlignment="1"/>
    <xf numFmtId="49" fontId="20" fillId="0" borderId="0" xfId="0" applyNumberFormat="1" applyFont="1" applyFill="1" applyAlignment="1">
      <alignment horizontal="left"/>
    </xf>
    <xf numFmtId="4" fontId="21" fillId="0" borderId="0" xfId="0" applyNumberFormat="1" applyFont="1" applyFill="1"/>
    <xf numFmtId="0" fontId="19" fillId="0" borderId="0" xfId="0" applyFont="1" applyFill="1" applyAlignment="1">
      <alignment horizontal="center" wrapText="1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 applyAlignment="1">
      <alignment horizontal="left" vertical="center"/>
    </xf>
    <xf numFmtId="0" fontId="20" fillId="0" borderId="0" xfId="0" applyFont="1" applyFill="1" applyBorder="1" applyAlignment="1"/>
    <xf numFmtId="0" fontId="9" fillId="0" borderId="0" xfId="0" applyFont="1" applyFill="1" applyAlignment="1"/>
    <xf numFmtId="4" fontId="9" fillId="0" borderId="0" xfId="0" applyNumberFormat="1" applyFont="1"/>
    <xf numFmtId="164" fontId="9" fillId="0" borderId="0" xfId="1" applyFont="1"/>
    <xf numFmtId="165" fontId="9" fillId="0" borderId="0" xfId="0" applyNumberFormat="1" applyFont="1"/>
    <xf numFmtId="4" fontId="20" fillId="0" borderId="0" xfId="0" applyNumberFormat="1" applyFont="1" applyFill="1" applyBorder="1"/>
    <xf numFmtId="4" fontId="19" fillId="0" borderId="0" xfId="0" applyNumberFormat="1" applyFont="1" applyFill="1" applyBorder="1" applyAlignment="1">
      <alignment horizontal="left"/>
    </xf>
    <xf numFmtId="4" fontId="19" fillId="0" borderId="0" xfId="0" applyNumberFormat="1" applyFont="1" applyFill="1" applyBorder="1" applyAlignment="1">
      <alignment horizontal="right"/>
    </xf>
    <xf numFmtId="4" fontId="20" fillId="0" borderId="0" xfId="0" applyNumberFormat="1" applyFont="1" applyFill="1" applyBorder="1" applyAlignment="1">
      <alignment horizontal="justify"/>
    </xf>
    <xf numFmtId="4" fontId="19" fillId="0" borderId="0" xfId="0" applyNumberFormat="1" applyFont="1" applyFill="1" applyBorder="1"/>
    <xf numFmtId="4" fontId="20" fillId="0" borderId="0" xfId="0" applyNumberFormat="1" applyFont="1" applyFill="1" applyBorder="1" applyAlignment="1">
      <alignment horizontal="right"/>
    </xf>
    <xf numFmtId="4" fontId="19" fillId="0" borderId="0" xfId="0" applyNumberFormat="1" applyFont="1" applyFill="1" applyBorder="1" applyAlignment="1"/>
    <xf numFmtId="4" fontId="20" fillId="0" borderId="0" xfId="0" applyNumberFormat="1" applyFont="1" applyFill="1" applyBorder="1" applyAlignment="1">
      <alignment horizontal="left" indent="3"/>
    </xf>
    <xf numFmtId="40" fontId="20" fillId="0" borderId="0" xfId="0" applyNumberFormat="1" applyFont="1" applyFill="1" applyBorder="1"/>
    <xf numFmtId="40" fontId="19" fillId="0" borderId="0" xfId="0" applyNumberFormat="1" applyFont="1" applyFill="1" applyBorder="1"/>
    <xf numFmtId="4" fontId="21" fillId="0" borderId="0" xfId="0" applyNumberFormat="1" applyFont="1" applyFill="1" applyBorder="1" applyAlignment="1">
      <alignment horizontal="right"/>
    </xf>
    <xf numFmtId="4" fontId="21" fillId="0" borderId="0" xfId="0" applyNumberFormat="1" applyFont="1" applyFill="1" applyBorder="1"/>
    <xf numFmtId="0" fontId="19" fillId="0" borderId="27" xfId="0" applyFont="1" applyFill="1" applyBorder="1" applyAlignment="1">
      <alignment horizontal="center" vertical="center"/>
    </xf>
    <xf numFmtId="0" fontId="20" fillId="0" borderId="27" xfId="0" applyFont="1" applyFill="1" applyBorder="1"/>
    <xf numFmtId="0" fontId="19" fillId="0" borderId="47" xfId="0" applyFont="1" applyFill="1" applyBorder="1" applyAlignment="1">
      <alignment horizontal="center" wrapText="1"/>
    </xf>
    <xf numFmtId="0" fontId="19" fillId="0" borderId="9" xfId="0" applyFont="1" applyFill="1" applyBorder="1" applyAlignment="1">
      <alignment horizontal="center"/>
    </xf>
    <xf numFmtId="0" fontId="20" fillId="0" borderId="9" xfId="0" applyFont="1" applyFill="1" applyBorder="1"/>
    <xf numFmtId="0" fontId="19" fillId="0" borderId="9" xfId="0" applyFont="1" applyFill="1" applyBorder="1"/>
    <xf numFmtId="0" fontId="20" fillId="0" borderId="9" xfId="0" applyFont="1" applyBorder="1"/>
    <xf numFmtId="0" fontId="19" fillId="0" borderId="9" xfId="0" applyFont="1" applyBorder="1"/>
    <xf numFmtId="4" fontId="20" fillId="0" borderId="30" xfId="0" applyNumberFormat="1" applyFont="1" applyFill="1" applyBorder="1"/>
    <xf numFmtId="4" fontId="21" fillId="0" borderId="30" xfId="0" applyNumberFormat="1" applyFont="1" applyFill="1" applyBorder="1"/>
    <xf numFmtId="0" fontId="20" fillId="0" borderId="61" xfId="0" applyFont="1" applyBorder="1"/>
    <xf numFmtId="0" fontId="19" fillId="0" borderId="47" xfId="0" applyFont="1" applyFill="1" applyBorder="1" applyAlignment="1">
      <alignment horizontal="center" vertical="center"/>
    </xf>
    <xf numFmtId="4" fontId="20" fillId="0" borderId="9" xfId="0" applyNumberFormat="1" applyFont="1" applyFill="1" applyBorder="1"/>
    <xf numFmtId="4" fontId="19" fillId="0" borderId="9" xfId="0" applyNumberFormat="1" applyFont="1" applyFill="1" applyBorder="1" applyAlignment="1">
      <alignment horizontal="right"/>
    </xf>
    <xf numFmtId="4" fontId="20" fillId="0" borderId="9" xfId="0" applyNumberFormat="1" applyFont="1" applyFill="1" applyBorder="1" applyAlignment="1">
      <alignment horizontal="right"/>
    </xf>
    <xf numFmtId="4" fontId="19" fillId="0" borderId="9" xfId="0" applyNumberFormat="1" applyFont="1" applyFill="1" applyBorder="1" applyAlignment="1"/>
    <xf numFmtId="4" fontId="19" fillId="0" borderId="9" xfId="0" applyNumberFormat="1" applyFont="1" applyFill="1" applyBorder="1"/>
    <xf numFmtId="4" fontId="19" fillId="0" borderId="9" xfId="0" applyNumberFormat="1" applyFont="1" applyFill="1" applyBorder="1" applyAlignment="1">
      <alignment horizontal="justify"/>
    </xf>
    <xf numFmtId="4" fontId="20" fillId="0" borderId="9" xfId="0" applyNumberFormat="1" applyFont="1" applyFill="1" applyBorder="1" applyAlignment="1">
      <alignment horizontal="justify"/>
    </xf>
    <xf numFmtId="4" fontId="19" fillId="0" borderId="9" xfId="0" applyNumberFormat="1" applyFont="1" applyFill="1" applyBorder="1" applyAlignment="1">
      <alignment horizontal="left"/>
    </xf>
    <xf numFmtId="4" fontId="20" fillId="0" borderId="61" xfId="0" applyNumberFormat="1" applyFont="1" applyFill="1" applyBorder="1"/>
    <xf numFmtId="4" fontId="20" fillId="0" borderId="9" xfId="0" applyNumberFormat="1" applyFont="1" applyFill="1" applyBorder="1" applyAlignment="1">
      <alignment horizontal="left" wrapText="1"/>
    </xf>
    <xf numFmtId="4" fontId="20" fillId="0" borderId="9" xfId="0" applyNumberFormat="1" applyFont="1" applyFill="1" applyBorder="1" applyAlignment="1"/>
    <xf numFmtId="4" fontId="16" fillId="0" borderId="9" xfId="0" applyNumberFormat="1" applyFont="1" applyFill="1" applyBorder="1"/>
    <xf numFmtId="4" fontId="20" fillId="7" borderId="9" xfId="0" applyNumberFormat="1" applyFont="1" applyFill="1" applyBorder="1" applyAlignment="1"/>
    <xf numFmtId="4" fontId="20" fillId="0" borderId="9" xfId="0" applyNumberFormat="1" applyFont="1" applyFill="1" applyBorder="1" applyAlignment="1">
      <alignment horizontal="left" vertical="justify" wrapText="1"/>
    </xf>
    <xf numFmtId="4" fontId="19" fillId="0" borderId="9" xfId="0" applyNumberFormat="1" applyFont="1" applyFill="1" applyBorder="1" applyAlignment="1">
      <alignment horizontal="left" wrapText="1"/>
    </xf>
    <xf numFmtId="49" fontId="20" fillId="0" borderId="9" xfId="0" applyNumberFormat="1" applyFont="1" applyFill="1" applyBorder="1" applyAlignment="1">
      <alignment horizontal="left"/>
    </xf>
    <xf numFmtId="49" fontId="19" fillId="0" borderId="9" xfId="0" applyNumberFormat="1" applyFont="1" applyFill="1" applyBorder="1" applyAlignment="1">
      <alignment horizontal="left"/>
    </xf>
    <xf numFmtId="4" fontId="19" fillId="0" borderId="61" xfId="0" applyNumberFormat="1" applyFont="1" applyFill="1" applyBorder="1"/>
    <xf numFmtId="0" fontId="19" fillId="0" borderId="64" xfId="0" applyFont="1" applyFill="1" applyBorder="1" applyAlignment="1">
      <alignment horizontal="left" vertical="center"/>
    </xf>
    <xf numFmtId="0" fontId="19" fillId="0" borderId="65" xfId="0" applyFont="1" applyFill="1" applyBorder="1" applyAlignment="1">
      <alignment horizontal="left"/>
    </xf>
    <xf numFmtId="0" fontId="20" fillId="0" borderId="65" xfId="0" applyFont="1" applyFill="1" applyBorder="1" applyAlignment="1">
      <alignment horizontal="left"/>
    </xf>
    <xf numFmtId="0" fontId="20" fillId="0" borderId="65" xfId="0" applyFont="1" applyFill="1" applyBorder="1" applyAlignment="1">
      <alignment horizontal="left" vertical="justify"/>
    </xf>
    <xf numFmtId="0" fontId="20" fillId="0" borderId="65" xfId="0" applyFont="1" applyBorder="1" applyAlignment="1">
      <alignment horizontal="left"/>
    </xf>
    <xf numFmtId="0" fontId="19" fillId="0" borderId="65" xfId="0" applyFont="1" applyBorder="1" applyAlignment="1">
      <alignment horizontal="left"/>
    </xf>
    <xf numFmtId="0" fontId="20" fillId="0" borderId="65" xfId="0" applyNumberFormat="1" applyFont="1" applyBorder="1" applyAlignment="1">
      <alignment horizontal="left" vertical="justify"/>
    </xf>
    <xf numFmtId="0" fontId="20" fillId="0" borderId="65" xfId="0" applyFont="1" applyBorder="1" applyAlignment="1">
      <alignment horizontal="left" vertical="justify"/>
    </xf>
    <xf numFmtId="0" fontId="20" fillId="0" borderId="65" xfId="0" applyFont="1" applyBorder="1"/>
    <xf numFmtId="0" fontId="20" fillId="0" borderId="66" xfId="0" applyFont="1" applyBorder="1"/>
    <xf numFmtId="4" fontId="26" fillId="0" borderId="67" xfId="0" applyNumberFormat="1" applyFont="1" applyFill="1" applyBorder="1" applyAlignment="1">
      <alignment horizontal="right"/>
    </xf>
    <xf numFmtId="4" fontId="27" fillId="0" borderId="61" xfId="0" applyNumberFormat="1" applyFont="1" applyFill="1" applyBorder="1"/>
    <xf numFmtId="4" fontId="26" fillId="0" borderId="9" xfId="0" applyNumberFormat="1" applyFont="1" applyFill="1" applyBorder="1"/>
    <xf numFmtId="4" fontId="22" fillId="0" borderId="9" xfId="0" applyNumberFormat="1" applyFont="1" applyFill="1" applyBorder="1"/>
    <xf numFmtId="4" fontId="26" fillId="0" borderId="67" xfId="0" applyNumberFormat="1" applyFont="1" applyFill="1" applyBorder="1"/>
    <xf numFmtId="4" fontId="28" fillId="0" borderId="9" xfId="0" applyNumberFormat="1" applyFont="1" applyFill="1" applyBorder="1" applyAlignment="1"/>
    <xf numFmtId="0" fontId="28" fillId="0" borderId="47" xfId="0" applyFont="1" applyFill="1" applyBorder="1" applyAlignment="1">
      <alignment vertical="center"/>
    </xf>
    <xf numFmtId="4" fontId="28" fillId="0" borderId="9" xfId="0" applyNumberFormat="1" applyFont="1" applyFill="1" applyBorder="1"/>
    <xf numFmtId="4" fontId="19" fillId="0" borderId="61" xfId="0" applyNumberFormat="1" applyFont="1" applyFill="1" applyBorder="1" applyAlignment="1">
      <alignment horizontal="left"/>
    </xf>
    <xf numFmtId="4" fontId="20" fillId="0" borderId="66" xfId="0" applyNumberFormat="1" applyFont="1" applyFill="1" applyBorder="1" applyAlignment="1">
      <alignment horizontal="right"/>
    </xf>
    <xf numFmtId="4" fontId="20" fillId="0" borderId="66" xfId="0" applyNumberFormat="1" applyFont="1" applyFill="1" applyBorder="1" applyAlignment="1">
      <alignment horizontal="right" vertical="center"/>
    </xf>
    <xf numFmtId="4" fontId="19" fillId="0" borderId="9" xfId="0" applyNumberFormat="1" applyFont="1" applyFill="1" applyBorder="1" applyAlignment="1">
      <alignment horizontal="justify" vertical="center"/>
    </xf>
    <xf numFmtId="4" fontId="20" fillId="0" borderId="9" xfId="0" applyNumberFormat="1" applyFont="1" applyFill="1" applyBorder="1" applyAlignment="1">
      <alignment vertical="center"/>
    </xf>
    <xf numFmtId="4" fontId="19" fillId="0" borderId="9" xfId="0" applyNumberFormat="1" applyFont="1" applyFill="1" applyBorder="1" applyAlignment="1">
      <alignment vertical="center"/>
    </xf>
    <xf numFmtId="4" fontId="20" fillId="0" borderId="66" xfId="0" applyNumberFormat="1" applyFont="1" applyFill="1" applyBorder="1" applyAlignment="1">
      <alignment vertical="center"/>
    </xf>
    <xf numFmtId="4" fontId="20" fillId="0" borderId="9" xfId="0" applyNumberFormat="1" applyFont="1" applyFill="1" applyBorder="1" applyAlignment="1">
      <alignment horizontal="right" vertical="center"/>
    </xf>
    <xf numFmtId="4" fontId="19" fillId="0" borderId="9" xfId="0" applyNumberFormat="1" applyFont="1" applyFill="1" applyBorder="1" applyAlignment="1">
      <alignment horizontal="right" vertical="center"/>
    </xf>
    <xf numFmtId="4" fontId="20" fillId="0" borderId="9" xfId="0" applyNumberFormat="1" applyFont="1" applyFill="1" applyBorder="1" applyAlignment="1">
      <alignment horizontal="justify" vertical="center"/>
    </xf>
    <xf numFmtId="164" fontId="20" fillId="0" borderId="9" xfId="1" applyFont="1" applyFill="1" applyBorder="1" applyAlignment="1">
      <alignment vertical="center"/>
    </xf>
    <xf numFmtId="4" fontId="20" fillId="0" borderId="9" xfId="0" applyNumberFormat="1" applyFont="1" applyFill="1" applyBorder="1" applyAlignment="1">
      <alignment horizontal="left" vertical="center"/>
    </xf>
    <xf numFmtId="164" fontId="20" fillId="0" borderId="9" xfId="1" applyFont="1" applyFill="1" applyBorder="1" applyAlignment="1">
      <alignment horizontal="left" vertical="center"/>
    </xf>
    <xf numFmtId="40" fontId="20" fillId="0" borderId="9" xfId="0" applyNumberFormat="1" applyFont="1" applyFill="1" applyBorder="1" applyAlignment="1">
      <alignment vertical="center"/>
    </xf>
    <xf numFmtId="164" fontId="20" fillId="0" borderId="66" xfId="1" applyFont="1" applyFill="1" applyBorder="1" applyAlignment="1">
      <alignment horizontal="left" vertical="center"/>
    </xf>
    <xf numFmtId="40" fontId="20" fillId="0" borderId="66" xfId="0" applyNumberFormat="1" applyFont="1" applyFill="1" applyBorder="1" applyAlignment="1">
      <alignment vertical="center"/>
    </xf>
    <xf numFmtId="164" fontId="20" fillId="0" borderId="66" xfId="1" applyFont="1" applyFill="1" applyBorder="1" applyAlignment="1">
      <alignment vertical="center"/>
    </xf>
    <xf numFmtId="4" fontId="26" fillId="0" borderId="68" xfId="0" applyNumberFormat="1" applyFont="1" applyFill="1" applyBorder="1" applyAlignment="1">
      <alignment horizontal="right"/>
    </xf>
    <xf numFmtId="4" fontId="26" fillId="0" borderId="67" xfId="0" applyNumberFormat="1" applyFont="1" applyFill="1" applyBorder="1" applyAlignment="1"/>
    <xf numFmtId="4" fontId="9" fillId="0" borderId="0" xfId="0" applyNumberFormat="1" applyFont="1" applyFill="1" applyBorder="1" applyAlignment="1">
      <alignment horizontal="center"/>
    </xf>
    <xf numFmtId="0" fontId="16" fillId="0" borderId="64" xfId="0" applyFont="1" applyFill="1" applyBorder="1" applyAlignment="1">
      <alignment horizontal="center" vertical="center" wrapText="1"/>
    </xf>
    <xf numFmtId="0" fontId="16" fillId="0" borderId="47" xfId="0" applyFont="1" applyFill="1" applyBorder="1" applyAlignment="1">
      <alignment horizontal="center" wrapText="1"/>
    </xf>
    <xf numFmtId="4" fontId="26" fillId="0" borderId="67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/>
    <xf numFmtId="0" fontId="19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justify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 applyProtection="1">
      <alignment horizontal="center"/>
      <protection locked="0"/>
    </xf>
    <xf numFmtId="0" fontId="10" fillId="0" borderId="3" xfId="0" applyFont="1" applyFill="1" applyBorder="1" applyAlignment="1" applyProtection="1">
      <alignment horizontal="center"/>
      <protection locked="0"/>
    </xf>
    <xf numFmtId="0" fontId="10" fillId="0" borderId="5" xfId="0" applyFont="1" applyFill="1" applyBorder="1" applyAlignment="1" applyProtection="1">
      <alignment horizontal="center"/>
      <protection locked="0"/>
    </xf>
    <xf numFmtId="0" fontId="10" fillId="0" borderId="47" xfId="0" applyFont="1" applyFill="1" applyBorder="1" applyAlignment="1" applyProtection="1">
      <alignment horizontal="center"/>
      <protection locked="0"/>
    </xf>
    <xf numFmtId="0" fontId="10" fillId="0" borderId="11" xfId="0" applyFont="1" applyFill="1" applyBorder="1" applyAlignment="1" applyProtection="1">
      <alignment horizontal="center"/>
      <protection locked="0"/>
    </xf>
    <xf numFmtId="0" fontId="10" fillId="0" borderId="10" xfId="0" applyFont="1" applyFill="1" applyBorder="1" applyAlignment="1" applyProtection="1">
      <alignment horizontal="center"/>
      <protection locked="0"/>
    </xf>
    <xf numFmtId="4" fontId="2" fillId="0" borderId="0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7" xfId="0" applyNumberFormat="1" applyFont="1" applyFill="1" applyBorder="1" applyProtection="1">
      <protection locked="0"/>
    </xf>
    <xf numFmtId="4" fontId="2" fillId="0" borderId="22" xfId="0" applyNumberFormat="1" applyFont="1" applyFill="1" applyBorder="1" applyProtection="1">
      <protection locked="0"/>
    </xf>
    <xf numFmtId="4" fontId="2" fillId="0" borderId="17" xfId="0" applyNumberFormat="1" applyFont="1" applyFill="1" applyBorder="1" applyProtection="1"/>
    <xf numFmtId="4" fontId="2" fillId="0" borderId="16" xfId="0" applyNumberFormat="1" applyFont="1" applyFill="1" applyBorder="1" applyProtection="1"/>
    <xf numFmtId="4" fontId="2" fillId="0" borderId="18" xfId="0" applyNumberFormat="1" applyFont="1" applyFill="1" applyBorder="1" applyProtection="1">
      <protection locked="0"/>
    </xf>
    <xf numFmtId="4" fontId="2" fillId="0" borderId="22" xfId="0" applyNumberFormat="1" applyFont="1" applyFill="1" applyBorder="1" applyProtection="1"/>
    <xf numFmtId="4" fontId="2" fillId="0" borderId="16" xfId="0" applyNumberFormat="1" applyFont="1" applyFill="1" applyBorder="1" applyProtection="1">
      <protection locked="0"/>
    </xf>
    <xf numFmtId="4" fontId="2" fillId="0" borderId="20" xfId="0" applyNumberFormat="1" applyFont="1" applyFill="1" applyBorder="1" applyProtection="1">
      <protection locked="0"/>
    </xf>
    <xf numFmtId="0" fontId="2" fillId="4" borderId="8" xfId="0" applyFont="1" applyFill="1" applyBorder="1" applyProtection="1">
      <protection locked="0"/>
    </xf>
    <xf numFmtId="4" fontId="2" fillId="0" borderId="21" xfId="0" applyNumberFormat="1" applyFont="1" applyFill="1" applyBorder="1" applyProtection="1">
      <protection locked="0"/>
    </xf>
    <xf numFmtId="4" fontId="2" fillId="0" borderId="52" xfId="0" applyNumberFormat="1" applyFont="1" applyFill="1" applyBorder="1" applyProtection="1">
      <protection locked="0"/>
    </xf>
    <xf numFmtId="4" fontId="2" fillId="0" borderId="31" xfId="0" applyNumberFormat="1" applyFont="1" applyFill="1" applyBorder="1" applyProtection="1"/>
    <xf numFmtId="4" fontId="2" fillId="0" borderId="34" xfId="0" applyNumberFormat="1" applyFont="1" applyFill="1" applyBorder="1" applyProtection="1"/>
    <xf numFmtId="4" fontId="2" fillId="0" borderId="41" xfId="0" applyNumberFormat="1" applyFont="1" applyFill="1" applyBorder="1" applyProtection="1">
      <protection locked="0"/>
    </xf>
    <xf numFmtId="4" fontId="2" fillId="0" borderId="34" xfId="0" applyNumberFormat="1" applyFont="1" applyFill="1" applyBorder="1" applyProtection="1">
      <protection locked="0"/>
    </xf>
    <xf numFmtId="4" fontId="2" fillId="0" borderId="53" xfId="0" applyNumberFormat="1" applyFont="1" applyFill="1" applyBorder="1" applyProtection="1">
      <protection locked="0"/>
    </xf>
    <xf numFmtId="0" fontId="2" fillId="5" borderId="13" xfId="0" applyFont="1" applyFill="1" applyBorder="1" applyProtection="1">
      <protection locked="0"/>
    </xf>
    <xf numFmtId="0" fontId="2" fillId="5" borderId="14" xfId="0" applyFont="1" applyFill="1" applyBorder="1" applyProtection="1">
      <protection locked="0"/>
    </xf>
    <xf numFmtId="4" fontId="2" fillId="0" borderId="46" xfId="0" applyNumberFormat="1" applyFont="1" applyFill="1" applyBorder="1" applyProtection="1"/>
    <xf numFmtId="4" fontId="2" fillId="0" borderId="21" xfId="0" applyNumberFormat="1" applyFont="1" applyFill="1" applyBorder="1" applyProtection="1"/>
    <xf numFmtId="0" fontId="2" fillId="0" borderId="8" xfId="0" applyFont="1" applyFill="1" applyBorder="1" applyAlignment="1" applyProtection="1">
      <alignment horizontal="fill"/>
      <protection locked="0"/>
    </xf>
    <xf numFmtId="4" fontId="2" fillId="4" borderId="7" xfId="0" applyNumberFormat="1" applyFont="1" applyFill="1" applyBorder="1" applyProtection="1">
      <protection locked="0"/>
    </xf>
    <xf numFmtId="4" fontId="2" fillId="4" borderId="46" xfId="0" applyNumberFormat="1" applyFont="1" applyFill="1" applyBorder="1" applyProtection="1"/>
    <xf numFmtId="4" fontId="2" fillId="4" borderId="41" xfId="0" applyNumberFormat="1" applyFont="1" applyFill="1" applyBorder="1" applyProtection="1"/>
    <xf numFmtId="4" fontId="2" fillId="4" borderId="21" xfId="0" applyNumberFormat="1" applyFont="1" applyFill="1" applyBorder="1" applyProtection="1"/>
    <xf numFmtId="4" fontId="2" fillId="4" borderId="16" xfId="0" applyNumberFormat="1" applyFont="1" applyFill="1" applyBorder="1" applyProtection="1">
      <protection locked="0"/>
    </xf>
    <xf numFmtId="4" fontId="2" fillId="4" borderId="22" xfId="0" applyNumberFormat="1" applyFont="1" applyFill="1" applyBorder="1" applyProtection="1">
      <protection locked="0"/>
    </xf>
    <xf numFmtId="4" fontId="2" fillId="4" borderId="21" xfId="0" applyNumberFormat="1" applyFont="1" applyFill="1" applyBorder="1" applyProtection="1">
      <protection locked="0"/>
    </xf>
    <xf numFmtId="4" fontId="2" fillId="4" borderId="19" xfId="0" applyNumberFormat="1" applyFont="1" applyFill="1" applyBorder="1" applyProtection="1">
      <protection locked="0"/>
    </xf>
    <xf numFmtId="4" fontId="2" fillId="4" borderId="16" xfId="0" applyNumberFormat="1" applyFont="1" applyFill="1" applyBorder="1" applyProtection="1"/>
    <xf numFmtId="4" fontId="2" fillId="4" borderId="22" xfId="0" applyNumberFormat="1" applyFont="1" applyFill="1" applyBorder="1" applyProtection="1"/>
    <xf numFmtId="4" fontId="2" fillId="4" borderId="0" xfId="0" applyNumberFormat="1" applyFont="1" applyFill="1" applyBorder="1" applyProtection="1">
      <protection locked="0"/>
    </xf>
    <xf numFmtId="4" fontId="2" fillId="4" borderId="15" xfId="0" applyNumberFormat="1" applyFont="1" applyFill="1" applyBorder="1" applyProtection="1">
      <protection locked="0"/>
    </xf>
    <xf numFmtId="4" fontId="2" fillId="0" borderId="3" xfId="0" applyNumberFormat="1" applyFont="1" applyFill="1" applyBorder="1" applyProtection="1">
      <protection locked="0"/>
    </xf>
    <xf numFmtId="0" fontId="2" fillId="0" borderId="1" xfId="0" applyFont="1" applyFill="1" applyBorder="1" applyProtection="1"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31" xfId="0" applyFont="1" applyFill="1" applyBorder="1" applyProtection="1"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4" fontId="2" fillId="0" borderId="7" xfId="0" applyNumberFormat="1" applyFont="1" applyFill="1" applyBorder="1" applyProtection="1"/>
    <xf numFmtId="0" fontId="2" fillId="0" borderId="30" xfId="0" applyFont="1" applyFill="1" applyBorder="1" applyProtection="1">
      <protection locked="0"/>
    </xf>
    <xf numFmtId="4" fontId="2" fillId="0" borderId="30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/>
    <xf numFmtId="4" fontId="2" fillId="0" borderId="9" xfId="0" applyNumberFormat="1" applyFont="1" applyFill="1" applyBorder="1" applyProtection="1"/>
    <xf numFmtId="0" fontId="2" fillId="0" borderId="54" xfId="0" applyFont="1" applyFill="1" applyBorder="1" applyAlignment="1" applyProtection="1">
      <alignment horizontal="center"/>
      <protection locked="0"/>
    </xf>
    <xf numFmtId="0" fontId="2" fillId="0" borderId="42" xfId="0" applyFont="1" applyFill="1" applyBorder="1" applyAlignment="1" applyProtection="1">
      <alignment horizontal="center"/>
      <protection locked="0"/>
    </xf>
    <xf numFmtId="4" fontId="2" fillId="0" borderId="8" xfId="0" applyNumberFormat="1" applyFont="1" applyFill="1" applyBorder="1" applyAlignment="1" applyProtection="1">
      <alignment horizontal="right"/>
      <protection locked="0"/>
    </xf>
    <xf numFmtId="4" fontId="2" fillId="0" borderId="8" xfId="0" applyNumberFormat="1" applyFont="1" applyFill="1" applyBorder="1" applyAlignment="1" applyProtection="1">
      <protection locked="0"/>
    </xf>
    <xf numFmtId="4" fontId="2" fillId="0" borderId="9" xfId="0" applyNumberFormat="1" applyFont="1" applyFill="1" applyBorder="1" applyAlignment="1" applyProtection="1"/>
    <xf numFmtId="4" fontId="2" fillId="4" borderId="17" xfId="0" applyNumberFormat="1" applyFont="1" applyFill="1" applyBorder="1" applyProtection="1"/>
    <xf numFmtId="0" fontId="2" fillId="3" borderId="14" xfId="0" applyFont="1" applyFill="1" applyBorder="1" applyProtection="1">
      <protection locked="0"/>
    </xf>
    <xf numFmtId="4" fontId="2" fillId="0" borderId="0" xfId="0" applyNumberFormat="1" applyFont="1" applyFill="1" applyProtection="1">
      <protection locked="0"/>
    </xf>
    <xf numFmtId="4" fontId="2" fillId="0" borderId="43" xfId="0" applyNumberFormat="1" applyFont="1" applyFill="1" applyBorder="1" applyProtection="1">
      <protection locked="0"/>
    </xf>
    <xf numFmtId="4" fontId="2" fillId="0" borderId="46" xfId="0" applyNumberFormat="1" applyFont="1" applyFill="1" applyBorder="1" applyProtection="1">
      <protection locked="0"/>
    </xf>
    <xf numFmtId="0" fontId="2" fillId="6" borderId="8" xfId="0" applyFont="1" applyFill="1" applyBorder="1" applyProtection="1">
      <protection locked="0"/>
    </xf>
    <xf numFmtId="4" fontId="2" fillId="6" borderId="8" xfId="0" applyNumberFormat="1" applyFont="1" applyFill="1" applyBorder="1" applyProtection="1"/>
    <xf numFmtId="4" fontId="2" fillId="6" borderId="21" xfId="0" applyNumberFormat="1" applyFont="1" applyFill="1" applyBorder="1" applyProtection="1">
      <protection locked="0"/>
    </xf>
    <xf numFmtId="4" fontId="2" fillId="6" borderId="7" xfId="0" applyNumberFormat="1" applyFont="1" applyFill="1" applyBorder="1" applyProtection="1"/>
    <xf numFmtId="4" fontId="2" fillId="6" borderId="63" xfId="0" applyNumberFormat="1" applyFont="1" applyFill="1" applyBorder="1" applyProtection="1">
      <protection locked="0"/>
    </xf>
    <xf numFmtId="4" fontId="2" fillId="6" borderId="7" xfId="0" applyNumberFormat="1" applyFont="1" applyFill="1" applyBorder="1" applyProtection="1">
      <protection locked="0"/>
    </xf>
    <xf numFmtId="4" fontId="2" fillId="6" borderId="16" xfId="0" applyNumberFormat="1" applyFont="1" applyFill="1" applyBorder="1" applyProtection="1">
      <protection locked="0"/>
    </xf>
    <xf numFmtId="4" fontId="2" fillId="6" borderId="0" xfId="0" applyNumberFormat="1" applyFont="1" applyFill="1" applyBorder="1" applyProtection="1">
      <protection locked="0"/>
    </xf>
    <xf numFmtId="4" fontId="2" fillId="6" borderId="8" xfId="0" applyNumberFormat="1" applyFont="1" applyFill="1" applyBorder="1" applyProtection="1">
      <protection locked="0"/>
    </xf>
    <xf numFmtId="4" fontId="2" fillId="6" borderId="22" xfId="0" applyNumberFormat="1" applyFont="1" applyFill="1" applyBorder="1" applyProtection="1">
      <protection locked="0"/>
    </xf>
    <xf numFmtId="4" fontId="2" fillId="6" borderId="46" xfId="0" applyNumberFormat="1" applyFont="1" applyFill="1" applyBorder="1" applyProtection="1">
      <protection locked="0"/>
    </xf>
    <xf numFmtId="4" fontId="2" fillId="6" borderId="41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31" fillId="0" borderId="0" xfId="0" applyFont="1" applyFill="1" applyAlignment="1">
      <alignment horizontal="center"/>
    </xf>
    <xf numFmtId="0" fontId="30" fillId="0" borderId="0" xfId="0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justify"/>
    </xf>
    <xf numFmtId="0" fontId="9" fillId="0" borderId="0" xfId="0" applyFont="1" applyFill="1" applyAlignment="1">
      <alignment horizontal="center"/>
    </xf>
    <xf numFmtId="0" fontId="10" fillId="0" borderId="69" xfId="0" applyFont="1" applyFill="1" applyBorder="1" applyAlignment="1" applyProtection="1">
      <alignment horizontal="center"/>
      <protection locked="0"/>
    </xf>
    <xf numFmtId="0" fontId="10" fillId="0" borderId="70" xfId="0" applyFont="1" applyFill="1" applyBorder="1" applyAlignment="1" applyProtection="1">
      <alignment horizontal="center"/>
      <protection locked="0"/>
    </xf>
    <xf numFmtId="0" fontId="10" fillId="0" borderId="30" xfId="0" applyFont="1" applyFill="1" applyBorder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10" fillId="0" borderId="71" xfId="0" applyFont="1" applyFill="1" applyBorder="1" applyAlignment="1" applyProtection="1">
      <alignment horizontal="center"/>
      <protection locked="0"/>
    </xf>
    <xf numFmtId="0" fontId="10" fillId="0" borderId="26" xfId="0" applyFont="1" applyFill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2" fillId="0" borderId="7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10" fillId="0" borderId="27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3" fillId="0" borderId="73" xfId="0" applyFont="1" applyFill="1" applyBorder="1" applyAlignment="1" applyProtection="1">
      <alignment horizontal="center"/>
      <protection locked="0"/>
    </xf>
    <xf numFmtId="0" fontId="13" fillId="0" borderId="51" xfId="0" applyFont="1" applyFill="1" applyBorder="1" applyAlignment="1" applyProtection="1">
      <alignment horizontal="center"/>
      <protection locked="0"/>
    </xf>
    <xf numFmtId="0" fontId="13" fillId="0" borderId="23" xfId="0" applyFont="1" applyFill="1" applyBorder="1" applyAlignment="1" applyProtection="1">
      <alignment horizontal="center"/>
      <protection locked="0"/>
    </xf>
    <xf numFmtId="0" fontId="12" fillId="0" borderId="50" xfId="0" applyFont="1" applyBorder="1" applyAlignment="1" applyProtection="1">
      <alignment horizontal="center" vertical="center"/>
      <protection locked="0"/>
    </xf>
    <xf numFmtId="0" fontId="12" fillId="0" borderId="72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0" fillId="0" borderId="75" xfId="0" applyFont="1" applyFill="1" applyBorder="1" applyAlignment="1" applyProtection="1">
      <alignment horizontal="center" vertical="center"/>
      <protection locked="0"/>
    </xf>
    <xf numFmtId="0" fontId="2" fillId="0" borderId="62" xfId="0" applyFont="1" applyBorder="1" applyAlignment="1" applyProtection="1">
      <alignment horizontal="center" vertical="center"/>
      <protection locked="0"/>
    </xf>
    <xf numFmtId="0" fontId="10" fillId="0" borderId="73" xfId="0" applyFont="1" applyFill="1" applyBorder="1" applyAlignment="1" applyProtection="1">
      <alignment horizontal="center"/>
      <protection locked="0"/>
    </xf>
    <xf numFmtId="0" fontId="10" fillId="0" borderId="51" xfId="0" applyFont="1" applyFill="1" applyBorder="1" applyAlignment="1" applyProtection="1">
      <alignment horizontal="center"/>
      <protection locked="0"/>
    </xf>
    <xf numFmtId="0" fontId="10" fillId="0" borderId="24" xfId="0" applyFont="1" applyFill="1" applyBorder="1" applyAlignment="1" applyProtection="1">
      <alignment horizontal="center"/>
      <protection locked="0"/>
    </xf>
    <xf numFmtId="0" fontId="10" fillId="0" borderId="74" xfId="0" applyFont="1" applyFill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76" xfId="0" applyFont="1" applyFill="1" applyBorder="1" applyAlignment="1" applyProtection="1">
      <alignment horizontal="center" vertical="center"/>
      <protection locked="0"/>
    </xf>
    <xf numFmtId="0" fontId="10" fillId="0" borderId="31" xfId="0" applyFont="1" applyFill="1" applyBorder="1" applyAlignment="1" applyProtection="1">
      <alignment horizontal="center" vertical="center"/>
      <protection locked="0"/>
    </xf>
    <xf numFmtId="0" fontId="10" fillId="2" borderId="50" xfId="0" applyFont="1" applyFill="1" applyBorder="1" applyAlignment="1" applyProtection="1">
      <alignment horizontal="center" vertical="center"/>
      <protection locked="0"/>
    </xf>
    <xf numFmtId="0" fontId="10" fillId="2" borderId="69" xfId="0" applyFont="1" applyFill="1" applyBorder="1" applyAlignment="1" applyProtection="1">
      <alignment horizontal="center"/>
      <protection locked="0"/>
    </xf>
    <xf numFmtId="0" fontId="10" fillId="2" borderId="71" xfId="0" applyFont="1" applyFill="1" applyBorder="1" applyAlignment="1" applyProtection="1">
      <alignment horizontal="center"/>
      <protection locked="0"/>
    </xf>
    <xf numFmtId="0" fontId="10" fillId="2" borderId="70" xfId="0" applyFont="1" applyFill="1" applyBorder="1" applyAlignment="1" applyProtection="1">
      <alignment horizontal="center"/>
      <protection locked="0"/>
    </xf>
    <xf numFmtId="0" fontId="10" fillId="0" borderId="43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10" fillId="0" borderId="62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 applyAlignment="1" applyProtection="1">
      <alignment horizontal="center"/>
      <protection locked="0"/>
    </xf>
    <xf numFmtId="0" fontId="10" fillId="0" borderId="5" xfId="0" applyFont="1" applyFill="1" applyBorder="1" applyAlignment="1" applyProtection="1">
      <alignment horizontal="center"/>
      <protection locked="0"/>
    </xf>
    <xf numFmtId="0" fontId="10" fillId="0" borderId="75" xfId="0" applyFont="1" applyFill="1" applyBorder="1" applyAlignment="1" applyProtection="1">
      <alignment horizontal="center"/>
      <protection locked="0"/>
    </xf>
    <xf numFmtId="0" fontId="10" fillId="0" borderId="27" xfId="0" applyFont="1" applyFill="1" applyBorder="1" applyAlignment="1" applyProtection="1">
      <alignment horizontal="center"/>
      <protection locked="0"/>
    </xf>
    <xf numFmtId="0" fontId="10" fillId="0" borderId="47" xfId="0" applyFont="1" applyFill="1" applyBorder="1" applyAlignment="1" applyProtection="1">
      <alignment horizontal="center"/>
      <protection locked="0"/>
    </xf>
    <xf numFmtId="4" fontId="10" fillId="0" borderId="69" xfId="0" applyNumberFormat="1" applyFont="1" applyFill="1" applyBorder="1" applyAlignment="1" applyProtection="1">
      <alignment horizontal="center"/>
      <protection locked="0"/>
    </xf>
    <xf numFmtId="4" fontId="10" fillId="0" borderId="74" xfId="0" applyNumberFormat="1" applyFont="1" applyFill="1" applyBorder="1" applyAlignment="1" applyProtection="1">
      <alignment horizontal="center"/>
      <protection locked="0"/>
    </xf>
    <xf numFmtId="4" fontId="10" fillId="0" borderId="71" xfId="0" applyNumberFormat="1" applyFont="1" applyFill="1" applyBorder="1" applyAlignment="1" applyProtection="1">
      <alignment horizontal="center"/>
      <protection locked="0"/>
    </xf>
    <xf numFmtId="4" fontId="10" fillId="0" borderId="76" xfId="0" applyNumberFormat="1" applyFont="1" applyFill="1" applyBorder="1" applyAlignment="1" applyProtection="1">
      <alignment horizontal="center" vertical="center"/>
      <protection locked="0"/>
    </xf>
    <xf numFmtId="4" fontId="10" fillId="0" borderId="43" xfId="0" applyNumberFormat="1" applyFont="1" applyFill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4" fontId="10" fillId="0" borderId="11" xfId="0" applyNumberFormat="1" applyFont="1" applyFill="1" applyBorder="1" applyAlignment="1" applyProtection="1">
      <alignment horizontal="center"/>
      <protection locked="0"/>
    </xf>
    <xf numFmtId="4" fontId="10" fillId="0" borderId="10" xfId="0" applyNumberFormat="1" applyFont="1" applyFill="1" applyBorder="1" applyAlignment="1" applyProtection="1">
      <alignment horizontal="center"/>
      <protection locked="0"/>
    </xf>
    <xf numFmtId="4" fontId="10" fillId="0" borderId="77" xfId="0" applyNumberFormat="1" applyFont="1" applyFill="1" applyBorder="1" applyAlignment="1" applyProtection="1">
      <alignment horizontal="center"/>
      <protection locked="0"/>
    </xf>
    <xf numFmtId="0" fontId="0" fillId="0" borderId="7" xfId="0" applyBorder="1" applyAlignment="1" applyProtection="1">
      <protection locked="0"/>
    </xf>
    <xf numFmtId="0" fontId="0" fillId="0" borderId="31" xfId="0" applyBorder="1" applyAlignment="1" applyProtection="1">
      <protection locked="0"/>
    </xf>
    <xf numFmtId="0" fontId="10" fillId="0" borderId="45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10" fillId="0" borderId="11" xfId="0" applyFont="1" applyFill="1" applyBorder="1" applyAlignment="1" applyProtection="1">
      <alignment horizontal="center"/>
      <protection locked="0"/>
    </xf>
    <xf numFmtId="0" fontId="10" fillId="0" borderId="10" xfId="0" applyFont="1" applyFill="1" applyBorder="1" applyAlignment="1" applyProtection="1">
      <alignment horizontal="center"/>
      <protection locked="0"/>
    </xf>
    <xf numFmtId="0" fontId="10" fillId="0" borderId="77" xfId="0" applyFont="1" applyFill="1" applyBorder="1" applyAlignment="1" applyProtection="1">
      <alignment horizontal="center"/>
      <protection locked="0"/>
    </xf>
    <xf numFmtId="0" fontId="10" fillId="0" borderId="78" xfId="0" applyFont="1" applyFill="1" applyBorder="1" applyAlignment="1" applyProtection="1">
      <alignment horizontal="center"/>
      <protection locked="0"/>
    </xf>
    <xf numFmtId="0" fontId="10" fillId="0" borderId="79" xfId="0" applyFont="1" applyFill="1" applyBorder="1" applyAlignment="1" applyProtection="1">
      <alignment horizontal="center"/>
      <protection locked="0"/>
    </xf>
    <xf numFmtId="0" fontId="16" fillId="0" borderId="0" xfId="0" applyFont="1" applyFill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L608"/>
  <sheetViews>
    <sheetView tabSelected="1" zoomScaleNormal="100" workbookViewId="0">
      <selection activeCell="A5" sqref="A5:H5"/>
    </sheetView>
  </sheetViews>
  <sheetFormatPr baseColWidth="10" defaultColWidth="8.7109375" defaultRowHeight="13.5" x14ac:dyDescent="0.2"/>
  <cols>
    <col min="1" max="1" width="9.42578125" style="156" customWidth="1"/>
    <col min="2" max="2" width="74.42578125" style="156" customWidth="1"/>
    <col min="3" max="3" width="36.7109375" style="156" customWidth="1"/>
    <col min="4" max="4" width="32.42578125" style="156" customWidth="1"/>
    <col min="5" max="5" width="0.85546875" style="156" hidden="1" customWidth="1"/>
    <col min="6" max="6" width="21" style="156" hidden="1" customWidth="1"/>
    <col min="7" max="7" width="1.5703125" style="156" hidden="1" customWidth="1"/>
    <col min="8" max="8" width="11.28515625" style="156" customWidth="1"/>
    <col min="9" max="16384" width="8.7109375" style="156"/>
  </cols>
  <sheetData>
    <row r="1" spans="1:8" s="155" customFormat="1" ht="23.25" customHeight="1" x14ac:dyDescent="0.4">
      <c r="A1" s="493" t="s">
        <v>0</v>
      </c>
      <c r="B1" s="493"/>
      <c r="C1" s="493"/>
      <c r="D1" s="493"/>
      <c r="E1" s="493"/>
      <c r="F1" s="493"/>
      <c r="G1" s="493"/>
      <c r="H1" s="493"/>
    </row>
    <row r="2" spans="1:8" s="155" customFormat="1" ht="4.5" customHeight="1" x14ac:dyDescent="0.2">
      <c r="B2" s="496"/>
      <c r="C2" s="496"/>
      <c r="D2" s="496"/>
      <c r="E2" s="496"/>
      <c r="F2" s="496"/>
      <c r="G2" s="496"/>
    </row>
    <row r="3" spans="1:8" s="155" customFormat="1" ht="20.25" customHeight="1" x14ac:dyDescent="0.35">
      <c r="A3" s="494" t="s">
        <v>1</v>
      </c>
      <c r="B3" s="494"/>
      <c r="C3" s="494"/>
      <c r="D3" s="494"/>
      <c r="E3" s="494"/>
      <c r="F3" s="494"/>
      <c r="G3" s="494"/>
      <c r="H3" s="494"/>
    </row>
    <row r="4" spans="1:8" s="155" customFormat="1" ht="15.75" customHeight="1" x14ac:dyDescent="0.25">
      <c r="A4" s="495" t="s">
        <v>2</v>
      </c>
      <c r="B4" s="495"/>
      <c r="C4" s="495"/>
      <c r="D4" s="495"/>
      <c r="E4" s="495"/>
      <c r="F4" s="495"/>
      <c r="G4" s="495"/>
      <c r="H4" s="495"/>
    </row>
    <row r="5" spans="1:8" s="155" customFormat="1" ht="12" customHeight="1" thickBot="1" x14ac:dyDescent="0.25">
      <c r="A5" s="496" t="s">
        <v>3</v>
      </c>
      <c r="B5" s="496"/>
      <c r="C5" s="496"/>
      <c r="D5" s="496"/>
      <c r="E5" s="496"/>
      <c r="F5" s="496"/>
      <c r="G5" s="496"/>
      <c r="H5" s="496"/>
    </row>
    <row r="6" spans="1:8" s="155" customFormat="1" ht="27.75" customHeight="1" thickBot="1" x14ac:dyDescent="0.25">
      <c r="A6" s="408" t="s">
        <v>4</v>
      </c>
      <c r="B6" s="351" t="s">
        <v>5</v>
      </c>
      <c r="C6" s="351" t="s">
        <v>6</v>
      </c>
      <c r="D6" s="351" t="s">
        <v>7</v>
      </c>
      <c r="E6" s="341"/>
      <c r="F6" s="341"/>
      <c r="G6" s="340" t="s">
        <v>8</v>
      </c>
      <c r="H6" s="409" t="s">
        <v>9</v>
      </c>
    </row>
    <row r="7" spans="1:8" s="155" customFormat="1" x14ac:dyDescent="0.2">
      <c r="A7" s="370">
        <v>1</v>
      </c>
      <c r="B7" s="386" t="s">
        <v>10</v>
      </c>
      <c r="C7" s="351"/>
      <c r="D7" s="351"/>
      <c r="E7" s="341"/>
      <c r="F7" s="341"/>
      <c r="G7" s="340"/>
      <c r="H7" s="342"/>
    </row>
    <row r="8" spans="1:8" s="155" customFormat="1" ht="12" customHeight="1" x14ac:dyDescent="0.2">
      <c r="A8" s="371">
        <v>11</v>
      </c>
      <c r="B8" s="357" t="s">
        <v>11</v>
      </c>
      <c r="C8" s="391"/>
      <c r="D8" s="352"/>
      <c r="E8" s="328"/>
      <c r="F8" s="328"/>
      <c r="G8" s="328"/>
      <c r="H8" s="343"/>
    </row>
    <row r="9" spans="1:8" s="155" customFormat="1" ht="12" customHeight="1" x14ac:dyDescent="0.2">
      <c r="A9" s="371">
        <v>111</v>
      </c>
      <c r="B9" s="359" t="s">
        <v>12</v>
      </c>
      <c r="C9" s="392"/>
      <c r="D9" s="353">
        <f>SUM(C10:C16)</f>
        <v>499283814.96000004</v>
      </c>
      <c r="E9" s="328"/>
      <c r="F9" s="328"/>
      <c r="G9" s="330">
        <f>SUM(F10:F32)</f>
        <v>0</v>
      </c>
      <c r="H9" s="343" t="s">
        <v>13</v>
      </c>
    </row>
    <row r="10" spans="1:8" s="155" customFormat="1" ht="12" customHeight="1" x14ac:dyDescent="0.2">
      <c r="A10" s="371">
        <v>1111</v>
      </c>
      <c r="B10" s="358" t="s">
        <v>14</v>
      </c>
      <c r="C10" s="393"/>
      <c r="D10" s="354"/>
      <c r="E10" s="328"/>
      <c r="F10" s="328"/>
      <c r="G10" s="333"/>
      <c r="H10" s="344"/>
    </row>
    <row r="11" spans="1:8" s="155" customFormat="1" ht="12" customHeight="1" x14ac:dyDescent="0.2">
      <c r="A11" s="372">
        <v>11111</v>
      </c>
      <c r="B11" s="358" t="s">
        <v>15</v>
      </c>
      <c r="C11" s="392">
        <v>4010637.26</v>
      </c>
      <c r="D11" s="354"/>
      <c r="E11" s="328"/>
      <c r="F11" s="328"/>
      <c r="G11" s="333"/>
      <c r="H11" s="343" t="s">
        <v>13</v>
      </c>
    </row>
    <row r="12" spans="1:8" s="155" customFormat="1" ht="12" customHeight="1" x14ac:dyDescent="0.2">
      <c r="A12" s="372">
        <v>11112</v>
      </c>
      <c r="B12" s="358" t="s">
        <v>16</v>
      </c>
      <c r="C12" s="392">
        <v>16465290.27</v>
      </c>
      <c r="D12" s="354"/>
      <c r="E12" s="328"/>
      <c r="F12" s="328"/>
      <c r="G12" s="333"/>
      <c r="H12" s="343" t="s">
        <v>13</v>
      </c>
    </row>
    <row r="13" spans="1:8" s="155" customFormat="1" ht="12" customHeight="1" x14ac:dyDescent="0.2">
      <c r="A13" s="371">
        <v>1112</v>
      </c>
      <c r="B13" s="358" t="s">
        <v>17</v>
      </c>
      <c r="C13" s="392"/>
      <c r="D13" s="354"/>
      <c r="E13" s="328"/>
      <c r="F13" s="328"/>
      <c r="G13" s="333"/>
      <c r="H13" s="344"/>
    </row>
    <row r="14" spans="1:8" s="155" customFormat="1" ht="12" hidden="1" customHeight="1" x14ac:dyDescent="0.2">
      <c r="A14" s="372">
        <v>11121</v>
      </c>
      <c r="B14" s="358" t="s">
        <v>18</v>
      </c>
      <c r="C14" s="392"/>
      <c r="D14" s="354"/>
      <c r="E14" s="328"/>
      <c r="F14" s="328"/>
      <c r="G14" s="333"/>
      <c r="H14" s="344"/>
    </row>
    <row r="15" spans="1:8" s="155" customFormat="1" ht="12" customHeight="1" x14ac:dyDescent="0.2">
      <c r="A15" s="372">
        <v>11122</v>
      </c>
      <c r="B15" s="358" t="s">
        <v>19</v>
      </c>
      <c r="C15" s="392">
        <f>478807887.43-C16</f>
        <v>459513741.06999999</v>
      </c>
      <c r="D15" s="354"/>
      <c r="E15" s="328"/>
      <c r="F15" s="328"/>
      <c r="G15" s="333"/>
      <c r="H15" s="343" t="s">
        <v>13</v>
      </c>
    </row>
    <row r="16" spans="1:8" s="155" customFormat="1" ht="13.5" customHeight="1" thickBot="1" x14ac:dyDescent="0.25">
      <c r="A16" s="372">
        <v>11123</v>
      </c>
      <c r="B16" s="358" t="s">
        <v>20</v>
      </c>
      <c r="C16" s="394">
        <v>19294146.359999999</v>
      </c>
      <c r="D16" s="354"/>
      <c r="E16" s="328"/>
      <c r="F16" s="328"/>
      <c r="G16" s="333"/>
      <c r="H16" s="343" t="s">
        <v>13</v>
      </c>
    </row>
    <row r="17" spans="1:8" s="155" customFormat="1" ht="12" hidden="1" customHeight="1" x14ac:dyDescent="0.2">
      <c r="A17" s="372">
        <v>11124</v>
      </c>
      <c r="B17" s="358" t="s">
        <v>21</v>
      </c>
      <c r="C17" s="392"/>
      <c r="D17" s="354"/>
      <c r="E17" s="328"/>
      <c r="F17" s="328"/>
      <c r="G17" s="333"/>
      <c r="H17" s="344"/>
    </row>
    <row r="18" spans="1:8" s="155" customFormat="1" ht="12" hidden="1" customHeight="1" x14ac:dyDescent="0.2">
      <c r="A18" s="372">
        <v>11125</v>
      </c>
      <c r="B18" s="358" t="s">
        <v>22</v>
      </c>
      <c r="C18" s="392"/>
      <c r="D18" s="354"/>
      <c r="E18" s="328"/>
      <c r="F18" s="328"/>
      <c r="G18" s="333"/>
      <c r="H18" s="344"/>
    </row>
    <row r="19" spans="1:8" s="155" customFormat="1" ht="12" hidden="1" customHeight="1" x14ac:dyDescent="0.2">
      <c r="A19" s="372">
        <v>11126</v>
      </c>
      <c r="B19" s="358" t="s">
        <v>23</v>
      </c>
      <c r="C19" s="392"/>
      <c r="D19" s="354"/>
      <c r="E19" s="328"/>
      <c r="F19" s="328"/>
      <c r="G19" s="333"/>
      <c r="H19" s="344"/>
    </row>
    <row r="20" spans="1:8" s="155" customFormat="1" ht="12" hidden="1" customHeight="1" x14ac:dyDescent="0.2">
      <c r="A20" s="372">
        <v>11127</v>
      </c>
      <c r="B20" s="358" t="s">
        <v>24</v>
      </c>
      <c r="C20" s="392"/>
      <c r="D20" s="354"/>
      <c r="E20" s="328"/>
      <c r="F20" s="328"/>
      <c r="G20" s="333"/>
      <c r="H20" s="344"/>
    </row>
    <row r="21" spans="1:8" s="155" customFormat="1" ht="12" hidden="1" customHeight="1" x14ac:dyDescent="0.2">
      <c r="A21" s="372">
        <v>11128</v>
      </c>
      <c r="B21" s="358" t="s">
        <v>25</v>
      </c>
      <c r="C21" s="392"/>
      <c r="D21" s="354"/>
      <c r="E21" s="328"/>
      <c r="F21" s="328"/>
      <c r="G21" s="333"/>
      <c r="H21" s="344"/>
    </row>
    <row r="22" spans="1:8" s="155" customFormat="1" ht="12" hidden="1" customHeight="1" x14ac:dyDescent="0.2">
      <c r="A22" s="372">
        <v>1113</v>
      </c>
      <c r="B22" s="358" t="s">
        <v>26</v>
      </c>
      <c r="C22" s="392"/>
      <c r="D22" s="354"/>
      <c r="E22" s="328"/>
      <c r="F22" s="328"/>
      <c r="G22" s="333"/>
      <c r="H22" s="344"/>
    </row>
    <row r="23" spans="1:8" s="155" customFormat="1" ht="12" hidden="1" customHeight="1" x14ac:dyDescent="0.2">
      <c r="A23" s="372">
        <v>11131</v>
      </c>
      <c r="B23" s="358" t="s">
        <v>27</v>
      </c>
      <c r="C23" s="392"/>
      <c r="D23" s="354"/>
      <c r="E23" s="328"/>
      <c r="F23" s="328"/>
      <c r="G23" s="333"/>
      <c r="H23" s="344"/>
    </row>
    <row r="24" spans="1:8" s="155" customFormat="1" ht="12" hidden="1" customHeight="1" x14ac:dyDescent="0.2">
      <c r="A24" s="372">
        <v>1114</v>
      </c>
      <c r="B24" s="358" t="s">
        <v>28</v>
      </c>
      <c r="C24" s="392"/>
      <c r="D24" s="354"/>
      <c r="E24" s="328"/>
      <c r="F24" s="328"/>
      <c r="G24" s="333"/>
      <c r="H24" s="344"/>
    </row>
    <row r="25" spans="1:8" s="155" customFormat="1" ht="12" hidden="1" customHeight="1" x14ac:dyDescent="0.2">
      <c r="A25" s="372">
        <v>11141</v>
      </c>
      <c r="B25" s="358" t="s">
        <v>29</v>
      </c>
      <c r="C25" s="392"/>
      <c r="D25" s="354"/>
      <c r="E25" s="328"/>
      <c r="F25" s="328"/>
      <c r="G25" s="333"/>
      <c r="H25" s="344"/>
    </row>
    <row r="26" spans="1:8" s="155" customFormat="1" ht="12" hidden="1" customHeight="1" x14ac:dyDescent="0.2">
      <c r="A26" s="372">
        <v>11142</v>
      </c>
      <c r="B26" s="358" t="s">
        <v>30</v>
      </c>
      <c r="C26" s="392"/>
      <c r="D26" s="354"/>
      <c r="E26" s="328"/>
      <c r="F26" s="328"/>
      <c r="G26" s="333"/>
      <c r="H26" s="344"/>
    </row>
    <row r="27" spans="1:8" s="155" customFormat="1" ht="12" hidden="1" customHeight="1" x14ac:dyDescent="0.2">
      <c r="A27" s="372">
        <v>1115</v>
      </c>
      <c r="B27" s="358" t="s">
        <v>31</v>
      </c>
      <c r="C27" s="392"/>
      <c r="D27" s="354"/>
      <c r="E27" s="328"/>
      <c r="F27" s="328"/>
      <c r="G27" s="333"/>
      <c r="H27" s="344"/>
    </row>
    <row r="28" spans="1:8" s="155" customFormat="1" ht="12" hidden="1" customHeight="1" x14ac:dyDescent="0.2">
      <c r="A28" s="372">
        <v>11151</v>
      </c>
      <c r="B28" s="358" t="s">
        <v>32</v>
      </c>
      <c r="C28" s="392"/>
      <c r="D28" s="354"/>
      <c r="E28" s="328"/>
      <c r="F28" s="328"/>
      <c r="G28" s="333"/>
      <c r="H28" s="344"/>
    </row>
    <row r="29" spans="1:8" s="155" customFormat="1" ht="12" hidden="1" customHeight="1" x14ac:dyDescent="0.2">
      <c r="A29" s="372">
        <v>11152</v>
      </c>
      <c r="B29" s="358" t="s">
        <v>33</v>
      </c>
      <c r="C29" s="392"/>
      <c r="D29" s="354"/>
      <c r="E29" s="328"/>
      <c r="F29" s="328"/>
      <c r="G29" s="333"/>
      <c r="H29" s="344"/>
    </row>
    <row r="30" spans="1:8" s="155" customFormat="1" ht="12" hidden="1" customHeight="1" x14ac:dyDescent="0.2">
      <c r="A30" s="372">
        <v>11153</v>
      </c>
      <c r="B30" s="358" t="s">
        <v>34</v>
      </c>
      <c r="C30" s="392"/>
      <c r="D30" s="354"/>
      <c r="E30" s="328"/>
      <c r="F30" s="328"/>
      <c r="G30" s="333"/>
      <c r="H30" s="344"/>
    </row>
    <row r="31" spans="1:8" s="155" customFormat="1" ht="12" hidden="1" customHeight="1" x14ac:dyDescent="0.2">
      <c r="A31" s="372">
        <v>11154</v>
      </c>
      <c r="B31" s="358" t="s">
        <v>35</v>
      </c>
      <c r="C31" s="392"/>
      <c r="D31" s="354"/>
      <c r="E31" s="328"/>
      <c r="F31" s="328"/>
      <c r="G31" s="333"/>
      <c r="H31" s="344"/>
    </row>
    <row r="32" spans="1:8" s="155" customFormat="1" ht="12" hidden="1" customHeight="1" x14ac:dyDescent="0.2">
      <c r="A32" s="372">
        <v>11155</v>
      </c>
      <c r="B32" s="358" t="s">
        <v>36</v>
      </c>
      <c r="C32" s="392"/>
      <c r="D32" s="354"/>
      <c r="E32" s="328"/>
      <c r="F32" s="328"/>
      <c r="G32" s="333"/>
      <c r="H32" s="344"/>
    </row>
    <row r="33" spans="1:8" s="162" customFormat="1" ht="12" customHeight="1" x14ac:dyDescent="0.2">
      <c r="A33" s="371">
        <v>112</v>
      </c>
      <c r="B33" s="357" t="s">
        <v>37</v>
      </c>
      <c r="C33" s="393"/>
      <c r="D33" s="353">
        <f>SUM(C34:C56)</f>
        <v>510518451.02999997</v>
      </c>
      <c r="E33" s="332"/>
      <c r="F33" s="332"/>
      <c r="G33" s="330">
        <f>SUM(F34:F56)</f>
        <v>0</v>
      </c>
      <c r="H33" s="343" t="s">
        <v>38</v>
      </c>
    </row>
    <row r="34" spans="1:8" s="155" customFormat="1" ht="12" hidden="1" customHeight="1" x14ac:dyDescent="0.2">
      <c r="A34" s="372">
        <v>1121</v>
      </c>
      <c r="B34" s="358" t="s">
        <v>39</v>
      </c>
      <c r="C34" s="395"/>
      <c r="D34" s="354"/>
      <c r="E34" s="328"/>
      <c r="F34" s="333"/>
      <c r="G34" s="333"/>
      <c r="H34" s="344"/>
    </row>
    <row r="35" spans="1:8" s="155" customFormat="1" ht="12" hidden="1" customHeight="1" x14ac:dyDescent="0.2">
      <c r="A35" s="372">
        <v>11211</v>
      </c>
      <c r="B35" s="358" t="s">
        <v>40</v>
      </c>
      <c r="C35" s="395"/>
      <c r="D35" s="354"/>
      <c r="E35" s="328"/>
      <c r="F35" s="333"/>
      <c r="G35" s="333"/>
      <c r="H35" s="344"/>
    </row>
    <row r="36" spans="1:8" s="155" customFormat="1" ht="12" hidden="1" customHeight="1" x14ac:dyDescent="0.2">
      <c r="A36" s="372">
        <v>11212</v>
      </c>
      <c r="B36" s="358" t="s">
        <v>41</v>
      </c>
      <c r="C36" s="395"/>
      <c r="D36" s="354"/>
      <c r="E36" s="328"/>
      <c r="F36" s="333"/>
      <c r="G36" s="333"/>
      <c r="H36" s="344"/>
    </row>
    <row r="37" spans="1:8" s="155" customFormat="1" ht="12" hidden="1" customHeight="1" x14ac:dyDescent="0.2">
      <c r="A37" s="372">
        <v>11213</v>
      </c>
      <c r="B37" s="358" t="s">
        <v>42</v>
      </c>
      <c r="C37" s="395"/>
      <c r="D37" s="354"/>
      <c r="E37" s="328"/>
      <c r="F37" s="333"/>
      <c r="G37" s="333"/>
      <c r="H37" s="344"/>
    </row>
    <row r="38" spans="1:8" s="155" customFormat="1" ht="12" hidden="1" customHeight="1" x14ac:dyDescent="0.2">
      <c r="A38" s="372">
        <v>11214</v>
      </c>
      <c r="B38" s="358" t="s">
        <v>43</v>
      </c>
      <c r="C38" s="395"/>
      <c r="D38" s="354"/>
      <c r="E38" s="328"/>
      <c r="F38" s="333"/>
      <c r="G38" s="333"/>
      <c r="H38" s="344"/>
    </row>
    <row r="39" spans="1:8" s="155" customFormat="1" ht="12" hidden="1" customHeight="1" x14ac:dyDescent="0.2">
      <c r="A39" s="372">
        <v>11215</v>
      </c>
      <c r="B39" s="358" t="s">
        <v>44</v>
      </c>
      <c r="C39" s="395"/>
      <c r="D39" s="354"/>
      <c r="E39" s="328"/>
      <c r="F39" s="333"/>
      <c r="G39" s="333"/>
      <c r="H39" s="344"/>
    </row>
    <row r="40" spans="1:8" s="155" customFormat="1" ht="12" customHeight="1" x14ac:dyDescent="0.2">
      <c r="A40" s="371">
        <v>1122</v>
      </c>
      <c r="B40" s="358" t="s">
        <v>45</v>
      </c>
      <c r="C40" s="395"/>
      <c r="D40" s="354"/>
      <c r="E40" s="328"/>
      <c r="F40" s="333"/>
      <c r="G40" s="333"/>
      <c r="H40" s="344"/>
    </row>
    <row r="41" spans="1:8" s="155" customFormat="1" ht="12" customHeight="1" thickBot="1" x14ac:dyDescent="0.25">
      <c r="A41" s="372">
        <v>11221</v>
      </c>
      <c r="B41" s="358" t="s">
        <v>45</v>
      </c>
      <c r="C41" s="390">
        <v>510518451.02999997</v>
      </c>
      <c r="D41" s="354"/>
      <c r="E41" s="328"/>
      <c r="F41" s="333"/>
      <c r="G41" s="333"/>
      <c r="H41" s="343" t="s">
        <v>38</v>
      </c>
    </row>
    <row r="42" spans="1:8" s="155" customFormat="1" ht="12" hidden="1" customHeight="1" x14ac:dyDescent="0.2">
      <c r="A42" s="372">
        <v>1123</v>
      </c>
      <c r="B42" s="358" t="s">
        <v>46</v>
      </c>
      <c r="C42" s="395"/>
      <c r="D42" s="354"/>
      <c r="E42" s="328"/>
      <c r="F42" s="333"/>
      <c r="G42" s="333"/>
      <c r="H42" s="344"/>
    </row>
    <row r="43" spans="1:8" s="155" customFormat="1" ht="12" hidden="1" customHeight="1" x14ac:dyDescent="0.2">
      <c r="A43" s="372">
        <v>11231</v>
      </c>
      <c r="B43" s="358" t="s">
        <v>47</v>
      </c>
      <c r="C43" s="395"/>
      <c r="D43" s="354"/>
      <c r="E43" s="328"/>
      <c r="F43" s="333"/>
      <c r="G43" s="333"/>
      <c r="H43" s="344"/>
    </row>
    <row r="44" spans="1:8" s="155" customFormat="1" ht="12" hidden="1" customHeight="1" x14ac:dyDescent="0.2">
      <c r="A44" s="372">
        <v>11232</v>
      </c>
      <c r="B44" s="358" t="s">
        <v>48</v>
      </c>
      <c r="C44" s="395"/>
      <c r="D44" s="354"/>
      <c r="E44" s="328"/>
      <c r="F44" s="333"/>
      <c r="G44" s="333"/>
      <c r="H44" s="344"/>
    </row>
    <row r="45" spans="1:8" s="155" customFormat="1" ht="12" hidden="1" customHeight="1" x14ac:dyDescent="0.2">
      <c r="A45" s="372">
        <v>11233</v>
      </c>
      <c r="B45" s="358" t="s">
        <v>49</v>
      </c>
      <c r="C45" s="395"/>
      <c r="D45" s="354"/>
      <c r="E45" s="328"/>
      <c r="F45" s="333"/>
      <c r="G45" s="333"/>
      <c r="H45" s="344"/>
    </row>
    <row r="46" spans="1:8" s="155" customFormat="1" ht="12" hidden="1" customHeight="1" x14ac:dyDescent="0.2">
      <c r="A46" s="372">
        <v>11234</v>
      </c>
      <c r="B46" s="358" t="s">
        <v>50</v>
      </c>
      <c r="C46" s="395"/>
      <c r="D46" s="354"/>
      <c r="E46" s="328"/>
      <c r="F46" s="333"/>
      <c r="G46" s="333"/>
      <c r="H46" s="344"/>
    </row>
    <row r="47" spans="1:8" s="162" customFormat="1" ht="12" hidden="1" customHeight="1" x14ac:dyDescent="0.2">
      <c r="A47" s="372">
        <v>1124</v>
      </c>
      <c r="B47" s="358" t="s">
        <v>51</v>
      </c>
      <c r="C47" s="395"/>
      <c r="D47" s="353"/>
      <c r="E47" s="332"/>
      <c r="F47" s="333"/>
      <c r="G47" s="330"/>
      <c r="H47" s="345"/>
    </row>
    <row r="48" spans="1:8" s="162" customFormat="1" ht="12" hidden="1" customHeight="1" x14ac:dyDescent="0.2">
      <c r="A48" s="372">
        <v>11241</v>
      </c>
      <c r="B48" s="358" t="s">
        <v>52</v>
      </c>
      <c r="C48" s="395"/>
      <c r="D48" s="353"/>
      <c r="E48" s="332"/>
      <c r="F48" s="333"/>
      <c r="G48" s="330"/>
      <c r="H48" s="345"/>
    </row>
    <row r="49" spans="1:8" s="162" customFormat="1" ht="12" hidden="1" customHeight="1" x14ac:dyDescent="0.2">
      <c r="A49" s="372">
        <v>11242</v>
      </c>
      <c r="B49" s="358" t="s">
        <v>53</v>
      </c>
      <c r="C49" s="395"/>
      <c r="D49" s="353"/>
      <c r="E49" s="332"/>
      <c r="F49" s="333"/>
      <c r="G49" s="330"/>
      <c r="H49" s="345"/>
    </row>
    <row r="50" spans="1:8" s="162" customFormat="1" ht="12" hidden="1" customHeight="1" x14ac:dyDescent="0.2">
      <c r="A50" s="372">
        <v>11243</v>
      </c>
      <c r="B50" s="358" t="s">
        <v>54</v>
      </c>
      <c r="C50" s="395"/>
      <c r="D50" s="353"/>
      <c r="E50" s="332"/>
      <c r="F50" s="333"/>
      <c r="G50" s="330"/>
      <c r="H50" s="345"/>
    </row>
    <row r="51" spans="1:8" s="162" customFormat="1" ht="12" hidden="1" customHeight="1" x14ac:dyDescent="0.2">
      <c r="A51" s="372">
        <v>11244</v>
      </c>
      <c r="B51" s="358" t="s">
        <v>55</v>
      </c>
      <c r="C51" s="395"/>
      <c r="D51" s="353"/>
      <c r="E51" s="332"/>
      <c r="F51" s="333"/>
      <c r="G51" s="330"/>
      <c r="H51" s="345"/>
    </row>
    <row r="52" spans="1:8" s="162" customFormat="1" ht="12" hidden="1" customHeight="1" x14ac:dyDescent="0.2">
      <c r="A52" s="372">
        <v>11245</v>
      </c>
      <c r="B52" s="358" t="s">
        <v>56</v>
      </c>
      <c r="C52" s="395"/>
      <c r="D52" s="353"/>
      <c r="E52" s="332"/>
      <c r="F52" s="333"/>
      <c r="G52" s="330"/>
      <c r="H52" s="345"/>
    </row>
    <row r="53" spans="1:8" s="162" customFormat="1" ht="12" hidden="1" customHeight="1" x14ac:dyDescent="0.2">
      <c r="A53" s="372">
        <v>11246</v>
      </c>
      <c r="B53" s="358" t="s">
        <v>57</v>
      </c>
      <c r="C53" s="395"/>
      <c r="D53" s="353"/>
      <c r="E53" s="332"/>
      <c r="F53" s="333"/>
      <c r="G53" s="330"/>
      <c r="H53" s="345"/>
    </row>
    <row r="54" spans="1:8" s="162" customFormat="1" ht="12" hidden="1" customHeight="1" x14ac:dyDescent="0.2">
      <c r="A54" s="372">
        <v>11247</v>
      </c>
      <c r="B54" s="358" t="s">
        <v>58</v>
      </c>
      <c r="C54" s="395"/>
      <c r="D54" s="353"/>
      <c r="E54" s="332"/>
      <c r="F54" s="333"/>
      <c r="G54" s="330"/>
      <c r="H54" s="345"/>
    </row>
    <row r="55" spans="1:8" s="162" customFormat="1" ht="12" hidden="1" customHeight="1" x14ac:dyDescent="0.2">
      <c r="A55" s="372">
        <v>11248</v>
      </c>
      <c r="B55" s="358" t="s">
        <v>59</v>
      </c>
      <c r="C55" s="395"/>
      <c r="D55" s="353"/>
      <c r="E55" s="332"/>
      <c r="F55" s="333"/>
      <c r="G55" s="330"/>
      <c r="H55" s="345"/>
    </row>
    <row r="56" spans="1:8" s="162" customFormat="1" ht="12" hidden="1" customHeight="1" x14ac:dyDescent="0.2">
      <c r="A56" s="372">
        <v>11249</v>
      </c>
      <c r="B56" s="358" t="s">
        <v>60</v>
      </c>
      <c r="C56" s="395"/>
      <c r="D56" s="353"/>
      <c r="E56" s="332"/>
      <c r="F56" s="333"/>
      <c r="G56" s="330"/>
      <c r="H56" s="345"/>
    </row>
    <row r="57" spans="1:8" s="155" customFormat="1" ht="12" customHeight="1" x14ac:dyDescent="0.2">
      <c r="A57" s="371">
        <v>113</v>
      </c>
      <c r="B57" s="357" t="s">
        <v>61</v>
      </c>
      <c r="C57" s="395"/>
      <c r="D57" s="353">
        <f>SUM(C58:C108)</f>
        <v>74681844.590000004</v>
      </c>
      <c r="E57" s="328"/>
      <c r="F57" s="333"/>
      <c r="G57" s="330">
        <f>SUM(F58:F108)</f>
        <v>0</v>
      </c>
      <c r="H57" s="343" t="s">
        <v>62</v>
      </c>
    </row>
    <row r="58" spans="1:8" s="155" customFormat="1" ht="12" customHeight="1" x14ac:dyDescent="0.2">
      <c r="A58" s="371">
        <v>1131</v>
      </c>
      <c r="B58" s="358" t="s">
        <v>61</v>
      </c>
      <c r="C58" s="395"/>
      <c r="D58" s="354"/>
      <c r="E58" s="328"/>
      <c r="F58" s="333"/>
      <c r="G58" s="333"/>
      <c r="H58" s="344"/>
    </row>
    <row r="59" spans="1:8" s="155" customFormat="1" ht="12" customHeight="1" x14ac:dyDescent="0.2">
      <c r="A59" s="372">
        <v>11311</v>
      </c>
      <c r="B59" s="358" t="s">
        <v>63</v>
      </c>
      <c r="C59" s="395"/>
      <c r="D59" s="354"/>
      <c r="E59" s="328"/>
      <c r="F59" s="333"/>
      <c r="G59" s="333"/>
      <c r="H59" s="344"/>
    </row>
    <row r="60" spans="1:8" s="155" customFormat="1" ht="12" hidden="1" customHeight="1" x14ac:dyDescent="0.2">
      <c r="A60" s="372">
        <v>11312</v>
      </c>
      <c r="B60" s="358" t="s">
        <v>64</v>
      </c>
      <c r="C60" s="395"/>
      <c r="D60" s="354"/>
      <c r="E60" s="328"/>
      <c r="F60" s="333"/>
      <c r="G60" s="333"/>
      <c r="H60" s="344"/>
    </row>
    <row r="61" spans="1:8" s="155" customFormat="1" ht="12" hidden="1" customHeight="1" x14ac:dyDescent="0.2">
      <c r="A61" s="372">
        <v>11313</v>
      </c>
      <c r="B61" s="358" t="s">
        <v>65</v>
      </c>
      <c r="C61" s="395"/>
      <c r="D61" s="354"/>
      <c r="E61" s="328"/>
      <c r="F61" s="333"/>
      <c r="G61" s="333"/>
      <c r="H61" s="344"/>
    </row>
    <row r="62" spans="1:8" s="155" customFormat="1" ht="12" hidden="1" customHeight="1" x14ac:dyDescent="0.2">
      <c r="A62" s="372">
        <v>11314</v>
      </c>
      <c r="B62" s="358" t="s">
        <v>66</v>
      </c>
      <c r="C62" s="395"/>
      <c r="D62" s="354"/>
      <c r="E62" s="328"/>
      <c r="F62" s="333"/>
      <c r="G62" s="333"/>
      <c r="H62" s="344"/>
    </row>
    <row r="63" spans="1:8" s="155" customFormat="1" ht="12" hidden="1" customHeight="1" x14ac:dyDescent="0.2">
      <c r="A63" s="372">
        <v>11315</v>
      </c>
      <c r="B63" s="358" t="s">
        <v>67</v>
      </c>
      <c r="C63" s="395"/>
      <c r="D63" s="354"/>
      <c r="E63" s="328"/>
      <c r="F63" s="333"/>
      <c r="G63" s="333"/>
      <c r="H63" s="344"/>
    </row>
    <row r="64" spans="1:8" s="155" customFormat="1" ht="12" customHeight="1" x14ac:dyDescent="0.2">
      <c r="A64" s="372">
        <v>11316</v>
      </c>
      <c r="B64" s="358" t="s">
        <v>68</v>
      </c>
      <c r="C64" s="395">
        <v>74385758.590000004</v>
      </c>
      <c r="D64" s="354"/>
      <c r="E64" s="328"/>
      <c r="F64" s="333"/>
      <c r="G64" s="333"/>
      <c r="H64" s="343" t="s">
        <v>62</v>
      </c>
    </row>
    <row r="65" spans="1:8" s="155" customFormat="1" ht="12" hidden="1" customHeight="1" x14ac:dyDescent="0.2">
      <c r="A65" s="372">
        <v>11317</v>
      </c>
      <c r="B65" s="358" t="s">
        <v>69</v>
      </c>
      <c r="C65" s="395"/>
      <c r="D65" s="354"/>
      <c r="E65" s="328"/>
      <c r="F65" s="333"/>
      <c r="G65" s="333"/>
      <c r="H65" s="344"/>
    </row>
    <row r="66" spans="1:8" s="155" customFormat="1" ht="12" hidden="1" customHeight="1" x14ac:dyDescent="0.2">
      <c r="A66" s="372">
        <v>11318</v>
      </c>
      <c r="B66" s="358" t="s">
        <v>70</v>
      </c>
      <c r="C66" s="395"/>
      <c r="D66" s="354"/>
      <c r="E66" s="328"/>
      <c r="F66" s="333"/>
      <c r="G66" s="333"/>
      <c r="H66" s="344"/>
    </row>
    <row r="67" spans="1:8" s="155" customFormat="1" ht="12" hidden="1" customHeight="1" x14ac:dyDescent="0.2">
      <c r="A67" s="372">
        <v>11319</v>
      </c>
      <c r="B67" s="358" t="s">
        <v>71</v>
      </c>
      <c r="C67" s="395"/>
      <c r="D67" s="354"/>
      <c r="E67" s="328"/>
      <c r="F67" s="333"/>
      <c r="G67" s="333"/>
      <c r="H67" s="344"/>
    </row>
    <row r="68" spans="1:8" s="155" customFormat="1" ht="12" hidden="1" customHeight="1" x14ac:dyDescent="0.2">
      <c r="A68" s="372">
        <v>1132</v>
      </c>
      <c r="B68" s="358" t="s">
        <v>72</v>
      </c>
      <c r="C68" s="395"/>
      <c r="D68" s="354"/>
      <c r="E68" s="328"/>
      <c r="F68" s="333"/>
      <c r="G68" s="333"/>
      <c r="H68" s="344"/>
    </row>
    <row r="69" spans="1:8" s="155" customFormat="1" ht="12" hidden="1" customHeight="1" x14ac:dyDescent="0.2">
      <c r="A69" s="372">
        <v>11321</v>
      </c>
      <c r="B69" s="358" t="s">
        <v>73</v>
      </c>
      <c r="C69" s="395"/>
      <c r="D69" s="354"/>
      <c r="E69" s="328"/>
      <c r="F69" s="333"/>
      <c r="G69" s="333"/>
      <c r="H69" s="344"/>
    </row>
    <row r="70" spans="1:8" s="155" customFormat="1" ht="12" hidden="1" customHeight="1" x14ac:dyDescent="0.2">
      <c r="A70" s="372">
        <v>11322</v>
      </c>
      <c r="B70" s="358" t="s">
        <v>74</v>
      </c>
      <c r="C70" s="395"/>
      <c r="D70" s="354"/>
      <c r="E70" s="328"/>
      <c r="F70" s="333"/>
      <c r="G70" s="333"/>
      <c r="H70" s="344"/>
    </row>
    <row r="71" spans="1:8" s="155" customFormat="1" ht="12" hidden="1" customHeight="1" x14ac:dyDescent="0.2">
      <c r="A71" s="372">
        <v>1133</v>
      </c>
      <c r="B71" s="358" t="s">
        <v>75</v>
      </c>
      <c r="C71" s="395"/>
      <c r="D71" s="354"/>
      <c r="E71" s="328"/>
      <c r="F71" s="333"/>
      <c r="G71" s="333"/>
      <c r="H71" s="344"/>
    </row>
    <row r="72" spans="1:8" s="155" customFormat="1" ht="12" hidden="1" customHeight="1" x14ac:dyDescent="0.2">
      <c r="A72" s="372">
        <v>11331</v>
      </c>
      <c r="B72" s="358" t="s">
        <v>75</v>
      </c>
      <c r="C72" s="395"/>
      <c r="D72" s="354"/>
      <c r="E72" s="328"/>
      <c r="F72" s="333"/>
      <c r="G72" s="333"/>
      <c r="H72" s="344"/>
    </row>
    <row r="73" spans="1:8" s="155" customFormat="1" ht="12" hidden="1" customHeight="1" x14ac:dyDescent="0.2">
      <c r="A73" s="372">
        <v>11332</v>
      </c>
      <c r="B73" s="358" t="s">
        <v>76</v>
      </c>
      <c r="C73" s="395"/>
      <c r="D73" s="354"/>
      <c r="E73" s="328"/>
      <c r="F73" s="333"/>
      <c r="G73" s="333"/>
      <c r="H73" s="344"/>
    </row>
    <row r="74" spans="1:8" s="155" customFormat="1" ht="12" hidden="1" customHeight="1" x14ac:dyDescent="0.2">
      <c r="A74" s="372">
        <v>11333</v>
      </c>
      <c r="B74" s="358" t="s">
        <v>77</v>
      </c>
      <c r="C74" s="395"/>
      <c r="D74" s="354"/>
      <c r="E74" s="328"/>
      <c r="F74" s="333"/>
      <c r="G74" s="333"/>
      <c r="H74" s="344"/>
    </row>
    <row r="75" spans="1:8" s="155" customFormat="1" ht="12" hidden="1" customHeight="1" x14ac:dyDescent="0.2">
      <c r="A75" s="372">
        <v>11334</v>
      </c>
      <c r="B75" s="358" t="s">
        <v>78</v>
      </c>
      <c r="C75" s="395"/>
      <c r="D75" s="354"/>
      <c r="E75" s="328"/>
      <c r="F75" s="333"/>
      <c r="G75" s="333"/>
      <c r="H75" s="344"/>
    </row>
    <row r="76" spans="1:8" s="155" customFormat="1" ht="12" hidden="1" customHeight="1" x14ac:dyDescent="0.2">
      <c r="A76" s="372">
        <v>1134</v>
      </c>
      <c r="B76" s="358" t="s">
        <v>79</v>
      </c>
      <c r="C76" s="395"/>
      <c r="D76" s="354"/>
      <c r="E76" s="328"/>
      <c r="F76" s="333"/>
      <c r="G76" s="333"/>
      <c r="H76" s="344"/>
    </row>
    <row r="77" spans="1:8" s="155" customFormat="1" ht="12" hidden="1" customHeight="1" x14ac:dyDescent="0.2">
      <c r="A77" s="372">
        <v>11341</v>
      </c>
      <c r="B77" s="358" t="s">
        <v>80</v>
      </c>
      <c r="C77" s="395"/>
      <c r="D77" s="354"/>
      <c r="E77" s="328"/>
      <c r="F77" s="333"/>
      <c r="G77" s="333"/>
      <c r="H77" s="344"/>
    </row>
    <row r="78" spans="1:8" s="155" customFormat="1" ht="12" hidden="1" customHeight="1" x14ac:dyDescent="0.2">
      <c r="A78" s="372">
        <v>11342</v>
      </c>
      <c r="B78" s="358" t="s">
        <v>81</v>
      </c>
      <c r="C78" s="395"/>
      <c r="D78" s="354"/>
      <c r="E78" s="328"/>
      <c r="F78" s="333"/>
      <c r="G78" s="333"/>
      <c r="H78" s="344"/>
    </row>
    <row r="79" spans="1:8" s="155" customFormat="1" ht="24" hidden="1" customHeight="1" x14ac:dyDescent="0.2">
      <c r="A79" s="373">
        <v>11343</v>
      </c>
      <c r="B79" s="361" t="s">
        <v>82</v>
      </c>
      <c r="C79" s="395"/>
      <c r="D79" s="354"/>
      <c r="E79" s="328"/>
      <c r="F79" s="333"/>
      <c r="G79" s="333"/>
      <c r="H79" s="344"/>
    </row>
    <row r="80" spans="1:8" s="155" customFormat="1" ht="14.25" hidden="1" customHeight="1" x14ac:dyDescent="0.2">
      <c r="A80" s="372">
        <v>11344</v>
      </c>
      <c r="B80" s="361" t="s">
        <v>83</v>
      </c>
      <c r="C80" s="395"/>
      <c r="D80" s="354"/>
      <c r="E80" s="328"/>
      <c r="F80" s="333"/>
      <c r="G80" s="333"/>
      <c r="H80" s="344"/>
    </row>
    <row r="81" spans="1:8" s="155" customFormat="1" ht="12" hidden="1" customHeight="1" x14ac:dyDescent="0.2">
      <c r="A81" s="372">
        <v>1135</v>
      </c>
      <c r="B81" s="358" t="s">
        <v>84</v>
      </c>
      <c r="C81" s="395"/>
      <c r="D81" s="354"/>
      <c r="E81" s="328"/>
      <c r="F81" s="333"/>
      <c r="G81" s="333"/>
      <c r="H81" s="344"/>
    </row>
    <row r="82" spans="1:8" s="155" customFormat="1" ht="12" hidden="1" customHeight="1" x14ac:dyDescent="0.2">
      <c r="A82" s="372">
        <v>11351</v>
      </c>
      <c r="B82" s="358" t="s">
        <v>85</v>
      </c>
      <c r="C82" s="395"/>
      <c r="D82" s="354"/>
      <c r="E82" s="328"/>
      <c r="F82" s="333"/>
      <c r="G82" s="333"/>
      <c r="H82" s="344"/>
    </row>
    <row r="83" spans="1:8" s="155" customFormat="1" ht="12" hidden="1" customHeight="1" x14ac:dyDescent="0.2">
      <c r="A83" s="372">
        <v>11352</v>
      </c>
      <c r="B83" s="358" t="s">
        <v>86</v>
      </c>
      <c r="C83" s="395"/>
      <c r="D83" s="354"/>
      <c r="E83" s="328"/>
      <c r="F83" s="333"/>
      <c r="G83" s="333"/>
      <c r="H83" s="344"/>
    </row>
    <row r="84" spans="1:8" s="155" customFormat="1" ht="12" hidden="1" customHeight="1" x14ac:dyDescent="0.2">
      <c r="A84" s="372">
        <v>11353</v>
      </c>
      <c r="B84" s="358" t="s">
        <v>87</v>
      </c>
      <c r="C84" s="395"/>
      <c r="D84" s="354"/>
      <c r="E84" s="328"/>
      <c r="F84" s="333"/>
      <c r="G84" s="333"/>
      <c r="H84" s="344"/>
    </row>
    <row r="85" spans="1:8" s="155" customFormat="1" ht="12" hidden="1" customHeight="1" x14ac:dyDescent="0.2">
      <c r="A85" s="372">
        <v>11354</v>
      </c>
      <c r="B85" s="358" t="s">
        <v>88</v>
      </c>
      <c r="C85" s="395"/>
      <c r="D85" s="354"/>
      <c r="E85" s="328"/>
      <c r="F85" s="333"/>
      <c r="G85" s="333"/>
      <c r="H85" s="344"/>
    </row>
    <row r="86" spans="1:8" s="155" customFormat="1" ht="12" hidden="1" customHeight="1" x14ac:dyDescent="0.2">
      <c r="A86" s="372">
        <v>11355</v>
      </c>
      <c r="B86" s="358" t="s">
        <v>89</v>
      </c>
      <c r="C86" s="395"/>
      <c r="D86" s="354"/>
      <c r="E86" s="328"/>
      <c r="F86" s="333"/>
      <c r="G86" s="333"/>
      <c r="H86" s="344"/>
    </row>
    <row r="87" spans="1:8" s="155" customFormat="1" ht="12" hidden="1" customHeight="1" x14ac:dyDescent="0.2">
      <c r="A87" s="372">
        <v>11356</v>
      </c>
      <c r="B87" s="358" t="s">
        <v>90</v>
      </c>
      <c r="C87" s="395"/>
      <c r="D87" s="354"/>
      <c r="E87" s="328"/>
      <c r="F87" s="333"/>
      <c r="G87" s="333"/>
      <c r="H87" s="344"/>
    </row>
    <row r="88" spans="1:8" s="155" customFormat="1" ht="12" hidden="1" customHeight="1" x14ac:dyDescent="0.2">
      <c r="A88" s="372">
        <v>11357</v>
      </c>
      <c r="B88" s="358" t="s">
        <v>91</v>
      </c>
      <c r="C88" s="395"/>
      <c r="D88" s="354"/>
      <c r="E88" s="328"/>
      <c r="F88" s="333"/>
      <c r="G88" s="333"/>
      <c r="H88" s="344"/>
    </row>
    <row r="89" spans="1:8" s="155" customFormat="1" ht="12" hidden="1" customHeight="1" x14ac:dyDescent="0.2">
      <c r="A89" s="372">
        <v>11358</v>
      </c>
      <c r="B89" s="358" t="s">
        <v>92</v>
      </c>
      <c r="C89" s="395"/>
      <c r="D89" s="354"/>
      <c r="E89" s="328"/>
      <c r="F89" s="333"/>
      <c r="G89" s="333"/>
      <c r="H89" s="344"/>
    </row>
    <row r="90" spans="1:8" s="155" customFormat="1" ht="12" hidden="1" customHeight="1" x14ac:dyDescent="0.2">
      <c r="A90" s="372">
        <v>1136</v>
      </c>
      <c r="B90" s="358" t="s">
        <v>93</v>
      </c>
      <c r="C90" s="395"/>
      <c r="D90" s="354"/>
      <c r="E90" s="328"/>
      <c r="F90" s="333"/>
      <c r="G90" s="333"/>
      <c r="H90" s="344"/>
    </row>
    <row r="91" spans="1:8" s="155" customFormat="1" ht="12" hidden="1" customHeight="1" x14ac:dyDescent="0.2">
      <c r="A91" s="372">
        <v>11361</v>
      </c>
      <c r="B91" s="358" t="s">
        <v>94</v>
      </c>
      <c r="C91" s="395"/>
      <c r="D91" s="354"/>
      <c r="E91" s="328"/>
      <c r="F91" s="333"/>
      <c r="G91" s="333"/>
      <c r="H91" s="344"/>
    </row>
    <row r="92" spans="1:8" s="155" customFormat="1" ht="12" hidden="1" customHeight="1" x14ac:dyDescent="0.2">
      <c r="A92" s="372">
        <v>11362</v>
      </c>
      <c r="B92" s="358" t="s">
        <v>95</v>
      </c>
      <c r="C92" s="395"/>
      <c r="D92" s="354"/>
      <c r="E92" s="328"/>
      <c r="F92" s="333"/>
      <c r="G92" s="333"/>
      <c r="H92" s="344"/>
    </row>
    <row r="93" spans="1:8" s="155" customFormat="1" ht="12" hidden="1" customHeight="1" x14ac:dyDescent="0.2">
      <c r="A93" s="372">
        <v>11363</v>
      </c>
      <c r="B93" s="358" t="s">
        <v>96</v>
      </c>
      <c r="C93" s="395"/>
      <c r="D93" s="354"/>
      <c r="E93" s="328"/>
      <c r="F93" s="333"/>
      <c r="G93" s="333"/>
      <c r="H93" s="344"/>
    </row>
    <row r="94" spans="1:8" s="155" customFormat="1" ht="12" hidden="1" customHeight="1" x14ac:dyDescent="0.2">
      <c r="A94" s="372">
        <v>11364</v>
      </c>
      <c r="B94" s="358" t="s">
        <v>97</v>
      </c>
      <c r="C94" s="395"/>
      <c r="D94" s="354"/>
      <c r="E94" s="328"/>
      <c r="F94" s="333"/>
      <c r="G94" s="333"/>
      <c r="H94" s="344"/>
    </row>
    <row r="95" spans="1:8" s="155" customFormat="1" ht="12" hidden="1" customHeight="1" x14ac:dyDescent="0.2">
      <c r="A95" s="372">
        <v>11365</v>
      </c>
      <c r="B95" s="358" t="s">
        <v>98</v>
      </c>
      <c r="C95" s="395"/>
      <c r="D95" s="354"/>
      <c r="E95" s="328"/>
      <c r="F95" s="333"/>
      <c r="G95" s="333"/>
      <c r="H95" s="344"/>
    </row>
    <row r="96" spans="1:8" s="155" customFormat="1" ht="12" hidden="1" customHeight="1" x14ac:dyDescent="0.2">
      <c r="A96" s="372">
        <v>11366</v>
      </c>
      <c r="B96" s="358" t="s">
        <v>99</v>
      </c>
      <c r="C96" s="395"/>
      <c r="D96" s="354"/>
      <c r="E96" s="328"/>
      <c r="F96" s="333"/>
      <c r="G96" s="333"/>
      <c r="H96" s="344"/>
    </row>
    <row r="97" spans="1:8" s="155" customFormat="1" ht="12" hidden="1" customHeight="1" x14ac:dyDescent="0.2">
      <c r="A97" s="372">
        <v>11367</v>
      </c>
      <c r="B97" s="358" t="s">
        <v>93</v>
      </c>
      <c r="C97" s="395"/>
      <c r="D97" s="354"/>
      <c r="E97" s="328"/>
      <c r="F97" s="333"/>
      <c r="G97" s="333"/>
      <c r="H97" s="344"/>
    </row>
    <row r="98" spans="1:8" s="155" customFormat="1" ht="12" hidden="1" customHeight="1" x14ac:dyDescent="0.2">
      <c r="A98" s="372">
        <v>11368</v>
      </c>
      <c r="B98" s="358" t="s">
        <v>100</v>
      </c>
      <c r="C98" s="395"/>
      <c r="D98" s="354"/>
      <c r="E98" s="328"/>
      <c r="F98" s="333"/>
      <c r="G98" s="333"/>
      <c r="H98" s="344"/>
    </row>
    <row r="99" spans="1:8" s="155" customFormat="1" ht="12" hidden="1" customHeight="1" x14ac:dyDescent="0.2">
      <c r="A99" s="372">
        <v>11369</v>
      </c>
      <c r="B99" s="358" t="s">
        <v>101</v>
      </c>
      <c r="C99" s="395"/>
      <c r="D99" s="354"/>
      <c r="E99" s="328"/>
      <c r="F99" s="333"/>
      <c r="G99" s="333"/>
      <c r="H99" s="344"/>
    </row>
    <row r="100" spans="1:8" s="162" customFormat="1" ht="12" hidden="1" customHeight="1" x14ac:dyDescent="0.2">
      <c r="A100" s="372">
        <v>1137</v>
      </c>
      <c r="B100" s="358" t="s">
        <v>102</v>
      </c>
      <c r="C100" s="396"/>
      <c r="D100" s="353"/>
      <c r="E100" s="332"/>
      <c r="F100" s="330"/>
      <c r="G100" s="330"/>
      <c r="H100" s="345"/>
    </row>
    <row r="101" spans="1:8" s="162" customFormat="1" ht="12" hidden="1" customHeight="1" x14ac:dyDescent="0.2">
      <c r="A101" s="372">
        <v>11371</v>
      </c>
      <c r="B101" s="358" t="s">
        <v>103</v>
      </c>
      <c r="C101" s="396"/>
      <c r="D101" s="353"/>
      <c r="E101" s="332"/>
      <c r="F101" s="330"/>
      <c r="G101" s="330"/>
      <c r="H101" s="345"/>
    </row>
    <row r="102" spans="1:8" s="162" customFormat="1" ht="12" hidden="1" customHeight="1" x14ac:dyDescent="0.2">
      <c r="A102" s="372">
        <v>11372</v>
      </c>
      <c r="B102" s="358" t="s">
        <v>104</v>
      </c>
      <c r="C102" s="396"/>
      <c r="D102" s="353"/>
      <c r="E102" s="332"/>
      <c r="F102" s="330"/>
      <c r="G102" s="330"/>
      <c r="H102" s="345"/>
    </row>
    <row r="103" spans="1:8" s="162" customFormat="1" ht="12" hidden="1" customHeight="1" x14ac:dyDescent="0.2">
      <c r="A103" s="372">
        <v>11373</v>
      </c>
      <c r="B103" s="358" t="s">
        <v>105</v>
      </c>
      <c r="C103" s="396"/>
      <c r="D103" s="353"/>
      <c r="E103" s="332"/>
      <c r="F103" s="330"/>
      <c r="G103" s="330"/>
      <c r="H103" s="345"/>
    </row>
    <row r="104" spans="1:8" s="155" customFormat="1" ht="12" customHeight="1" x14ac:dyDescent="0.2">
      <c r="A104" s="371">
        <v>1138</v>
      </c>
      <c r="B104" s="358" t="s">
        <v>106</v>
      </c>
      <c r="C104" s="395"/>
      <c r="D104" s="354"/>
      <c r="E104" s="328"/>
      <c r="F104" s="333"/>
      <c r="G104" s="333"/>
      <c r="H104" s="344"/>
    </row>
    <row r="105" spans="1:8" s="155" customFormat="1" ht="12" customHeight="1" x14ac:dyDescent="0.2">
      <c r="A105" s="372">
        <v>11381</v>
      </c>
      <c r="B105" s="358" t="s">
        <v>107</v>
      </c>
      <c r="C105" s="395"/>
      <c r="D105" s="354"/>
      <c r="E105" s="328"/>
      <c r="F105" s="333"/>
      <c r="G105" s="333"/>
      <c r="H105" s="344"/>
    </row>
    <row r="106" spans="1:8" s="155" customFormat="1" ht="12" customHeight="1" thickBot="1" x14ac:dyDescent="0.25">
      <c r="A106" s="372">
        <v>11389</v>
      </c>
      <c r="B106" s="358" t="s">
        <v>108</v>
      </c>
      <c r="C106" s="390">
        <v>296086</v>
      </c>
      <c r="D106" s="354"/>
      <c r="E106" s="328"/>
      <c r="F106" s="333"/>
      <c r="G106" s="333"/>
      <c r="H106" s="343" t="s">
        <v>109</v>
      </c>
    </row>
    <row r="107" spans="1:8" s="155" customFormat="1" ht="12" hidden="1" customHeight="1" x14ac:dyDescent="0.2">
      <c r="A107" s="372">
        <v>1139</v>
      </c>
      <c r="B107" s="358" t="s">
        <v>110</v>
      </c>
      <c r="C107" s="395"/>
      <c r="D107" s="354"/>
      <c r="E107" s="328"/>
      <c r="F107" s="333"/>
      <c r="G107" s="333"/>
      <c r="H107" s="344"/>
    </row>
    <row r="108" spans="1:8" s="155" customFormat="1" ht="12" hidden="1" customHeight="1" x14ac:dyDescent="0.2">
      <c r="A108" s="372">
        <v>11391</v>
      </c>
      <c r="B108" s="358" t="s">
        <v>111</v>
      </c>
      <c r="C108" s="395"/>
      <c r="D108" s="354"/>
      <c r="E108" s="328"/>
      <c r="F108" s="333"/>
      <c r="G108" s="333"/>
      <c r="H108" s="344"/>
    </row>
    <row r="109" spans="1:8" s="162" customFormat="1" ht="12" hidden="1" customHeight="1" x14ac:dyDescent="0.2">
      <c r="A109" s="371">
        <v>114</v>
      </c>
      <c r="B109" s="357" t="s">
        <v>112</v>
      </c>
      <c r="C109" s="396"/>
      <c r="D109" s="353">
        <f>SUM(C110:C122)</f>
        <v>0</v>
      </c>
      <c r="E109" s="332"/>
      <c r="F109" s="330"/>
      <c r="G109" s="330">
        <f>SUM(F110:F122)</f>
        <v>0</v>
      </c>
      <c r="H109" s="345"/>
    </row>
    <row r="110" spans="1:8" s="162" customFormat="1" ht="12" hidden="1" customHeight="1" x14ac:dyDescent="0.2">
      <c r="A110" s="372">
        <v>1141</v>
      </c>
      <c r="B110" s="358" t="s">
        <v>112</v>
      </c>
      <c r="C110" s="396"/>
      <c r="D110" s="353"/>
      <c r="E110" s="332"/>
      <c r="F110" s="330"/>
      <c r="G110" s="330"/>
      <c r="H110" s="345"/>
    </row>
    <row r="111" spans="1:8" s="162" customFormat="1" ht="12" hidden="1" customHeight="1" x14ac:dyDescent="0.2">
      <c r="A111" s="372">
        <v>11411</v>
      </c>
      <c r="B111" s="358" t="s">
        <v>112</v>
      </c>
      <c r="C111" s="396"/>
      <c r="D111" s="353"/>
      <c r="E111" s="332"/>
      <c r="F111" s="330"/>
      <c r="G111" s="330"/>
      <c r="H111" s="345"/>
    </row>
    <row r="112" spans="1:8" s="162" customFormat="1" ht="12" hidden="1" customHeight="1" x14ac:dyDescent="0.2">
      <c r="A112" s="372">
        <v>11412</v>
      </c>
      <c r="B112" s="358" t="s">
        <v>113</v>
      </c>
      <c r="C112" s="396"/>
      <c r="D112" s="353"/>
      <c r="E112" s="332"/>
      <c r="F112" s="330"/>
      <c r="G112" s="330"/>
      <c r="H112" s="345"/>
    </row>
    <row r="113" spans="1:8" s="162" customFormat="1" ht="12" hidden="1" customHeight="1" x14ac:dyDescent="0.2">
      <c r="A113" s="372">
        <v>11413</v>
      </c>
      <c r="B113" s="358" t="s">
        <v>114</v>
      </c>
      <c r="C113" s="396"/>
      <c r="D113" s="353"/>
      <c r="E113" s="332"/>
      <c r="F113" s="330"/>
      <c r="G113" s="330"/>
      <c r="H113" s="345"/>
    </row>
    <row r="114" spans="1:8" s="162" customFormat="1" ht="12" hidden="1" customHeight="1" x14ac:dyDescent="0.2">
      <c r="A114" s="372">
        <v>11414</v>
      </c>
      <c r="B114" s="358" t="s">
        <v>115</v>
      </c>
      <c r="C114" s="396"/>
      <c r="D114" s="353"/>
      <c r="E114" s="332"/>
      <c r="F114" s="330"/>
      <c r="G114" s="330"/>
      <c r="H114" s="345"/>
    </row>
    <row r="115" spans="1:8" s="162" customFormat="1" ht="12" hidden="1" customHeight="1" x14ac:dyDescent="0.2">
      <c r="A115" s="372">
        <v>11415</v>
      </c>
      <c r="B115" s="358" t="s">
        <v>116</v>
      </c>
      <c r="C115" s="396"/>
      <c r="D115" s="353"/>
      <c r="E115" s="332"/>
      <c r="F115" s="330"/>
      <c r="G115" s="330"/>
      <c r="H115" s="345"/>
    </row>
    <row r="116" spans="1:8" s="162" customFormat="1" ht="12" hidden="1" customHeight="1" x14ac:dyDescent="0.2">
      <c r="A116" s="372">
        <v>11416</v>
      </c>
      <c r="B116" s="358" t="s">
        <v>117</v>
      </c>
      <c r="C116" s="396"/>
      <c r="D116" s="353"/>
      <c r="E116" s="332"/>
      <c r="F116" s="330"/>
      <c r="G116" s="330"/>
      <c r="H116" s="345"/>
    </row>
    <row r="117" spans="1:8" s="162" customFormat="1" ht="12" hidden="1" customHeight="1" x14ac:dyDescent="0.2">
      <c r="A117" s="372">
        <v>11417</v>
      </c>
      <c r="B117" s="358" t="s">
        <v>118</v>
      </c>
      <c r="C117" s="396"/>
      <c r="D117" s="353"/>
      <c r="E117" s="332"/>
      <c r="F117" s="330"/>
      <c r="G117" s="330"/>
      <c r="H117" s="345"/>
    </row>
    <row r="118" spans="1:8" s="162" customFormat="1" ht="11.25" hidden="1" customHeight="1" x14ac:dyDescent="0.2">
      <c r="A118" s="372"/>
      <c r="B118" s="358" t="s">
        <v>119</v>
      </c>
      <c r="C118" s="396"/>
      <c r="D118" s="353"/>
      <c r="E118" s="332"/>
      <c r="F118" s="330"/>
      <c r="G118" s="330"/>
      <c r="H118" s="345"/>
    </row>
    <row r="119" spans="1:8" s="162" customFormat="1" ht="12.75" hidden="1" customHeight="1" x14ac:dyDescent="0.2">
      <c r="A119" s="372">
        <v>11418</v>
      </c>
      <c r="B119" s="358" t="s">
        <v>120</v>
      </c>
      <c r="C119" s="396"/>
      <c r="D119" s="353"/>
      <c r="E119" s="332"/>
      <c r="F119" s="330"/>
      <c r="G119" s="330"/>
      <c r="H119" s="345"/>
    </row>
    <row r="120" spans="1:8" s="162" customFormat="1" ht="25.5" hidden="1" customHeight="1" x14ac:dyDescent="0.2">
      <c r="A120" s="373">
        <v>11419</v>
      </c>
      <c r="B120" s="361" t="s">
        <v>121</v>
      </c>
      <c r="C120" s="396"/>
      <c r="D120" s="353"/>
      <c r="E120" s="332"/>
      <c r="F120" s="330"/>
      <c r="G120" s="330"/>
      <c r="H120" s="345"/>
    </row>
    <row r="121" spans="1:8" s="162" customFormat="1" ht="13.5" hidden="1" customHeight="1" x14ac:dyDescent="0.2">
      <c r="A121" s="372">
        <v>1142</v>
      </c>
      <c r="B121" s="361" t="s">
        <v>122</v>
      </c>
      <c r="C121" s="396"/>
      <c r="D121" s="353"/>
      <c r="E121" s="332"/>
      <c r="F121" s="330"/>
      <c r="G121" s="330"/>
      <c r="H121" s="345"/>
    </row>
    <row r="122" spans="1:8" s="162" customFormat="1" ht="13.5" hidden="1" customHeight="1" x14ac:dyDescent="0.2">
      <c r="A122" s="372">
        <v>11421</v>
      </c>
      <c r="B122" s="361" t="s">
        <v>123</v>
      </c>
      <c r="C122" s="396"/>
      <c r="D122" s="353"/>
      <c r="E122" s="332"/>
      <c r="F122" s="330"/>
      <c r="G122" s="330"/>
      <c r="H122" s="345"/>
    </row>
    <row r="123" spans="1:8" s="155" customFormat="1" ht="12" customHeight="1" x14ac:dyDescent="0.2">
      <c r="A123" s="371">
        <v>115</v>
      </c>
      <c r="B123" s="357" t="s">
        <v>124</v>
      </c>
      <c r="C123" s="395"/>
      <c r="D123" s="353">
        <f>SUM(C124:C145)</f>
        <v>42038067.469999991</v>
      </c>
      <c r="E123" s="328"/>
      <c r="F123" s="333"/>
      <c r="G123" s="330">
        <f>SUM(F124:F145)</f>
        <v>0</v>
      </c>
      <c r="H123" s="343" t="s">
        <v>125</v>
      </c>
    </row>
    <row r="124" spans="1:8" s="155" customFormat="1" ht="12" customHeight="1" x14ac:dyDescent="0.2">
      <c r="A124" s="371">
        <v>1151</v>
      </c>
      <c r="B124" s="358" t="s">
        <v>126</v>
      </c>
      <c r="C124" s="395"/>
      <c r="D124" s="354"/>
      <c r="E124" s="328"/>
      <c r="F124" s="333"/>
      <c r="G124" s="333"/>
      <c r="H124" s="344"/>
    </row>
    <row r="125" spans="1:8" s="155" customFormat="1" ht="12" customHeight="1" x14ac:dyDescent="0.2">
      <c r="A125" s="372">
        <v>11511</v>
      </c>
      <c r="B125" s="358" t="s">
        <v>127</v>
      </c>
      <c r="C125" s="395">
        <f>37247036.55+1052028.62</f>
        <v>38299065.169999994</v>
      </c>
      <c r="D125" s="354"/>
      <c r="E125" s="328"/>
      <c r="F125" s="333"/>
      <c r="G125" s="333"/>
      <c r="H125" s="344"/>
    </row>
    <row r="126" spans="1:8" s="155" customFormat="1" ht="12" customHeight="1" x14ac:dyDescent="0.2">
      <c r="A126" s="372">
        <v>11512</v>
      </c>
      <c r="B126" s="358" t="s">
        <v>126</v>
      </c>
      <c r="C126" s="395">
        <f>1050123.37+2703193.36</f>
        <v>3753316.73</v>
      </c>
      <c r="D126" s="354"/>
      <c r="E126" s="328"/>
      <c r="F126" s="333"/>
      <c r="G126" s="333"/>
      <c r="H126" s="344"/>
    </row>
    <row r="127" spans="1:8" s="155" customFormat="1" ht="12" hidden="1" customHeight="1" x14ac:dyDescent="0.2">
      <c r="A127" s="372">
        <v>11513</v>
      </c>
      <c r="B127" s="358" t="s">
        <v>128</v>
      </c>
      <c r="C127" s="395"/>
      <c r="D127" s="354"/>
      <c r="E127" s="328"/>
      <c r="F127" s="333"/>
      <c r="G127" s="333"/>
      <c r="H127" s="344"/>
    </row>
    <row r="128" spans="1:8" s="155" customFormat="1" ht="12" hidden="1" customHeight="1" x14ac:dyDescent="0.2">
      <c r="A128" s="372">
        <v>11514</v>
      </c>
      <c r="B128" s="358" t="s">
        <v>129</v>
      </c>
      <c r="C128" s="395"/>
      <c r="D128" s="354"/>
      <c r="E128" s="328"/>
      <c r="F128" s="333"/>
      <c r="G128" s="333"/>
      <c r="H128" s="344"/>
    </row>
    <row r="129" spans="1:8" s="155" customFormat="1" ht="12" hidden="1" customHeight="1" x14ac:dyDescent="0.2">
      <c r="A129" s="372">
        <v>11515</v>
      </c>
      <c r="B129" s="358" t="s">
        <v>130</v>
      </c>
      <c r="C129" s="395"/>
      <c r="D129" s="354"/>
      <c r="E129" s="328"/>
      <c r="F129" s="333"/>
      <c r="G129" s="333"/>
      <c r="H129" s="344"/>
    </row>
    <row r="130" spans="1:8" s="155" customFormat="1" ht="12" hidden="1" customHeight="1" x14ac:dyDescent="0.2">
      <c r="A130" s="372">
        <v>11516</v>
      </c>
      <c r="B130" s="358" t="s">
        <v>131</v>
      </c>
      <c r="C130" s="395"/>
      <c r="D130" s="354"/>
      <c r="E130" s="328"/>
      <c r="F130" s="333"/>
      <c r="G130" s="333"/>
      <c r="H130" s="344"/>
    </row>
    <row r="131" spans="1:8" s="155" customFormat="1" ht="12" hidden="1" customHeight="1" x14ac:dyDescent="0.2">
      <c r="A131" s="372">
        <v>11517</v>
      </c>
      <c r="B131" s="358" t="s">
        <v>132</v>
      </c>
      <c r="C131" s="395"/>
      <c r="D131" s="354"/>
      <c r="E131" s="328"/>
      <c r="F131" s="333"/>
      <c r="G131" s="333"/>
      <c r="H131" s="344"/>
    </row>
    <row r="132" spans="1:8" s="155" customFormat="1" ht="12" hidden="1" customHeight="1" x14ac:dyDescent="0.2">
      <c r="A132" s="372">
        <v>11518</v>
      </c>
      <c r="B132" s="358" t="s">
        <v>133</v>
      </c>
      <c r="C132" s="395"/>
      <c r="D132" s="354"/>
      <c r="E132" s="328"/>
      <c r="F132" s="333"/>
      <c r="G132" s="333"/>
      <c r="H132" s="344"/>
    </row>
    <row r="133" spans="1:8" s="155" customFormat="1" ht="12" hidden="1" customHeight="1" x14ac:dyDescent="0.2">
      <c r="A133" s="372">
        <v>1152</v>
      </c>
      <c r="B133" s="358" t="s">
        <v>128</v>
      </c>
      <c r="C133" s="392"/>
      <c r="D133" s="354"/>
      <c r="E133" s="328"/>
      <c r="F133" s="328"/>
      <c r="G133" s="333"/>
      <c r="H133" s="344"/>
    </row>
    <row r="134" spans="1:8" s="155" customFormat="1" ht="12" hidden="1" customHeight="1" x14ac:dyDescent="0.2">
      <c r="A134" s="372">
        <v>11521</v>
      </c>
      <c r="B134" s="358" t="s">
        <v>134</v>
      </c>
      <c r="C134" s="392"/>
      <c r="D134" s="354"/>
      <c r="E134" s="328"/>
      <c r="F134" s="328"/>
      <c r="G134" s="333"/>
      <c r="H134" s="344"/>
    </row>
    <row r="135" spans="1:8" s="155" customFormat="1" ht="12" hidden="1" customHeight="1" x14ac:dyDescent="0.2">
      <c r="A135" s="372">
        <v>11522</v>
      </c>
      <c r="B135" s="358" t="s">
        <v>135</v>
      </c>
      <c r="C135" s="392"/>
      <c r="D135" s="354"/>
      <c r="E135" s="328"/>
      <c r="F135" s="328"/>
      <c r="G135" s="333"/>
      <c r="H135" s="344"/>
    </row>
    <row r="136" spans="1:8" s="155" customFormat="1" ht="12" hidden="1" customHeight="1" x14ac:dyDescent="0.2">
      <c r="A136" s="372">
        <v>11523</v>
      </c>
      <c r="B136" s="358" t="s">
        <v>136</v>
      </c>
      <c r="C136" s="392"/>
      <c r="D136" s="354"/>
      <c r="E136" s="328"/>
      <c r="F136" s="328"/>
      <c r="G136" s="333"/>
      <c r="H136" s="344"/>
    </row>
    <row r="137" spans="1:8" s="155" customFormat="1" ht="12" hidden="1" customHeight="1" x14ac:dyDescent="0.2">
      <c r="A137" s="372">
        <v>1153</v>
      </c>
      <c r="B137" s="358" t="s">
        <v>137</v>
      </c>
      <c r="C137" s="395"/>
      <c r="D137" s="354"/>
      <c r="E137" s="328"/>
      <c r="F137" s="333"/>
      <c r="G137" s="333"/>
      <c r="H137" s="344"/>
    </row>
    <row r="138" spans="1:8" s="155" customFormat="1" ht="12" hidden="1" customHeight="1" x14ac:dyDescent="0.2">
      <c r="A138" s="372">
        <v>11531</v>
      </c>
      <c r="B138" s="358" t="s">
        <v>138</v>
      </c>
      <c r="C138" s="395"/>
      <c r="D138" s="354"/>
      <c r="E138" s="328"/>
      <c r="F138" s="333"/>
      <c r="G138" s="333"/>
      <c r="H138" s="344"/>
    </row>
    <row r="139" spans="1:8" s="155" customFormat="1" ht="12" hidden="1" customHeight="1" x14ac:dyDescent="0.2">
      <c r="A139" s="372">
        <v>11532</v>
      </c>
      <c r="B139" s="358" t="s">
        <v>139</v>
      </c>
      <c r="C139" s="395"/>
      <c r="D139" s="354"/>
      <c r="E139" s="328"/>
      <c r="F139" s="333"/>
      <c r="G139" s="333"/>
      <c r="H139" s="344"/>
    </row>
    <row r="140" spans="1:8" s="155" customFormat="1" ht="12" hidden="1" customHeight="1" x14ac:dyDescent="0.2">
      <c r="A140" s="372">
        <v>11533</v>
      </c>
      <c r="B140" s="358" t="s">
        <v>140</v>
      </c>
      <c r="C140" s="395"/>
      <c r="D140" s="354"/>
      <c r="E140" s="328"/>
      <c r="F140" s="333"/>
      <c r="G140" s="333"/>
      <c r="H140" s="344"/>
    </row>
    <row r="141" spans="1:8" s="155" customFormat="1" ht="12" hidden="1" customHeight="1" x14ac:dyDescent="0.2">
      <c r="A141" s="372">
        <v>11534</v>
      </c>
      <c r="B141" s="358" t="s">
        <v>141</v>
      </c>
      <c r="C141" s="395"/>
      <c r="D141" s="354"/>
      <c r="E141" s="328"/>
      <c r="F141" s="333"/>
      <c r="G141" s="333"/>
      <c r="H141" s="344"/>
    </row>
    <row r="142" spans="1:8" s="155" customFormat="1" ht="12" hidden="1" customHeight="1" x14ac:dyDescent="0.2">
      <c r="A142" s="372">
        <v>1154</v>
      </c>
      <c r="B142" s="358" t="s">
        <v>129</v>
      </c>
      <c r="C142" s="395"/>
      <c r="D142" s="354"/>
      <c r="E142" s="328"/>
      <c r="F142" s="333"/>
      <c r="G142" s="333"/>
      <c r="H142" s="344"/>
    </row>
    <row r="143" spans="1:8" s="155" customFormat="1" ht="13.5" customHeight="1" thickBot="1" x14ac:dyDescent="0.25">
      <c r="A143" s="372">
        <v>11541</v>
      </c>
      <c r="B143" s="358" t="s">
        <v>142</v>
      </c>
      <c r="C143" s="390">
        <v>-14314.43</v>
      </c>
      <c r="D143" s="389"/>
      <c r="E143" s="328"/>
      <c r="F143" s="333"/>
      <c r="G143" s="333"/>
      <c r="H143" s="344"/>
    </row>
    <row r="144" spans="1:8" s="155" customFormat="1" ht="12" hidden="1" customHeight="1" x14ac:dyDescent="0.2">
      <c r="A144" s="372">
        <v>11542</v>
      </c>
      <c r="B144" s="358" t="s">
        <v>143</v>
      </c>
      <c r="C144" s="395"/>
      <c r="D144" s="354"/>
      <c r="E144" s="328"/>
      <c r="F144" s="333"/>
      <c r="G144" s="333"/>
      <c r="H144" s="344"/>
    </row>
    <row r="145" spans="1:8" s="155" customFormat="1" ht="12" hidden="1" customHeight="1" x14ac:dyDescent="0.2">
      <c r="A145" s="372">
        <v>11543</v>
      </c>
      <c r="B145" s="358" t="s">
        <v>144</v>
      </c>
      <c r="C145" s="395"/>
      <c r="D145" s="354"/>
      <c r="E145" s="328"/>
      <c r="F145" s="333"/>
      <c r="G145" s="333"/>
      <c r="H145" s="344"/>
    </row>
    <row r="146" spans="1:8" s="155" customFormat="1" ht="12" hidden="1" customHeight="1" x14ac:dyDescent="0.2">
      <c r="A146" s="371">
        <v>116</v>
      </c>
      <c r="B146" s="357" t="s">
        <v>145</v>
      </c>
      <c r="C146" s="397"/>
      <c r="D146" s="353">
        <f>SUM(C148:C170)</f>
        <v>0</v>
      </c>
      <c r="E146" s="328"/>
      <c r="F146" s="331"/>
      <c r="G146" s="330">
        <f>SUM(F148:F170)</f>
        <v>0</v>
      </c>
      <c r="H146" s="344"/>
    </row>
    <row r="147" spans="1:8" s="155" customFormat="1" ht="12" hidden="1" customHeight="1" x14ac:dyDescent="0.2">
      <c r="A147" s="372">
        <v>1161</v>
      </c>
      <c r="B147" s="358" t="s">
        <v>145</v>
      </c>
      <c r="C147" s="397"/>
      <c r="D147" s="353"/>
      <c r="E147" s="328"/>
      <c r="F147" s="331"/>
      <c r="G147" s="330"/>
      <c r="H147" s="344"/>
    </row>
    <row r="148" spans="1:8" s="155" customFormat="1" ht="12" hidden="1" customHeight="1" x14ac:dyDescent="0.2">
      <c r="A148" s="372">
        <v>1161</v>
      </c>
      <c r="B148" s="358" t="s">
        <v>146</v>
      </c>
      <c r="C148" s="397"/>
      <c r="D148" s="353"/>
      <c r="E148" s="328"/>
      <c r="F148" s="331"/>
      <c r="G148" s="330"/>
      <c r="H148" s="344"/>
    </row>
    <row r="149" spans="1:8" s="155" customFormat="1" ht="12" hidden="1" customHeight="1" x14ac:dyDescent="0.2">
      <c r="A149" s="372">
        <v>11611</v>
      </c>
      <c r="B149" s="358" t="s">
        <v>146</v>
      </c>
      <c r="C149" s="397"/>
      <c r="D149" s="353"/>
      <c r="E149" s="328"/>
      <c r="F149" s="331"/>
      <c r="G149" s="330"/>
      <c r="H149" s="344"/>
    </row>
    <row r="150" spans="1:8" s="155" customFormat="1" ht="12" hidden="1" customHeight="1" x14ac:dyDescent="0.2">
      <c r="A150" s="372">
        <v>11612</v>
      </c>
      <c r="B150" s="358" t="s">
        <v>147</v>
      </c>
      <c r="C150" s="397"/>
      <c r="D150" s="353"/>
      <c r="E150" s="328"/>
      <c r="F150" s="331"/>
      <c r="G150" s="330"/>
      <c r="H150" s="344"/>
    </row>
    <row r="151" spans="1:8" s="155" customFormat="1" ht="12" hidden="1" customHeight="1" x14ac:dyDescent="0.2">
      <c r="A151" s="372">
        <v>11613</v>
      </c>
      <c r="B151" s="358" t="s">
        <v>148</v>
      </c>
      <c r="C151" s="397"/>
      <c r="D151" s="353"/>
      <c r="E151" s="328"/>
      <c r="F151" s="331"/>
      <c r="G151" s="330"/>
      <c r="H151" s="344"/>
    </row>
    <row r="152" spans="1:8" s="155" customFormat="1" ht="12" hidden="1" customHeight="1" x14ac:dyDescent="0.2">
      <c r="A152" s="372">
        <v>11614</v>
      </c>
      <c r="B152" s="358" t="s">
        <v>149</v>
      </c>
      <c r="C152" s="397"/>
      <c r="D152" s="353"/>
      <c r="E152" s="328"/>
      <c r="F152" s="331"/>
      <c r="G152" s="330"/>
      <c r="H152" s="344"/>
    </row>
    <row r="153" spans="1:8" s="155" customFormat="1" ht="12" hidden="1" customHeight="1" x14ac:dyDescent="0.2">
      <c r="A153" s="372">
        <v>11615</v>
      </c>
      <c r="B153" s="358" t="s">
        <v>150</v>
      </c>
      <c r="C153" s="397"/>
      <c r="D153" s="353"/>
      <c r="E153" s="328"/>
      <c r="F153" s="331"/>
      <c r="G153" s="330"/>
      <c r="H153" s="344"/>
    </row>
    <row r="154" spans="1:8" s="155" customFormat="1" ht="12" hidden="1" customHeight="1" x14ac:dyDescent="0.2">
      <c r="A154" s="372">
        <v>1162</v>
      </c>
      <c r="B154" s="358" t="s">
        <v>151</v>
      </c>
      <c r="C154" s="392"/>
      <c r="D154" s="354"/>
      <c r="E154" s="328"/>
      <c r="F154" s="328"/>
      <c r="G154" s="333"/>
      <c r="H154" s="344"/>
    </row>
    <row r="155" spans="1:8" s="155" customFormat="1" ht="12" hidden="1" customHeight="1" x14ac:dyDescent="0.2">
      <c r="A155" s="372">
        <v>11621</v>
      </c>
      <c r="B155" s="358" t="s">
        <v>152</v>
      </c>
      <c r="C155" s="392"/>
      <c r="D155" s="354"/>
      <c r="E155" s="328"/>
      <c r="F155" s="328"/>
      <c r="G155" s="333"/>
      <c r="H155" s="344"/>
    </row>
    <row r="156" spans="1:8" s="155" customFormat="1" ht="12" hidden="1" customHeight="1" x14ac:dyDescent="0.2">
      <c r="A156" s="372">
        <v>11622</v>
      </c>
      <c r="B156" s="358" t="s">
        <v>153</v>
      </c>
      <c r="C156" s="392"/>
      <c r="D156" s="354"/>
      <c r="E156" s="328"/>
      <c r="F156" s="328"/>
      <c r="G156" s="333"/>
      <c r="H156" s="344"/>
    </row>
    <row r="157" spans="1:8" s="155" customFormat="1" ht="12" hidden="1" customHeight="1" x14ac:dyDescent="0.2">
      <c r="A157" s="372">
        <v>11623</v>
      </c>
      <c r="B157" s="358" t="s">
        <v>154</v>
      </c>
      <c r="C157" s="392"/>
      <c r="D157" s="354"/>
      <c r="E157" s="328"/>
      <c r="F157" s="328"/>
      <c r="G157" s="333"/>
      <c r="H157" s="344"/>
    </row>
    <row r="158" spans="1:8" s="155" customFormat="1" ht="12" hidden="1" customHeight="1" x14ac:dyDescent="0.2">
      <c r="A158" s="372">
        <v>11624</v>
      </c>
      <c r="B158" s="358" t="s">
        <v>155</v>
      </c>
      <c r="C158" s="392"/>
      <c r="D158" s="354"/>
      <c r="E158" s="328"/>
      <c r="F158" s="328"/>
      <c r="G158" s="333"/>
      <c r="H158" s="344"/>
    </row>
    <row r="159" spans="1:8" s="155" customFormat="1" ht="12" hidden="1" customHeight="1" x14ac:dyDescent="0.2">
      <c r="A159" s="372">
        <v>11625</v>
      </c>
      <c r="B159" s="358" t="s">
        <v>156</v>
      </c>
      <c r="C159" s="392"/>
      <c r="D159" s="354"/>
      <c r="E159" s="328"/>
      <c r="F159" s="328"/>
      <c r="G159" s="333"/>
      <c r="H159" s="344"/>
    </row>
    <row r="160" spans="1:8" s="155" customFormat="1" ht="12" hidden="1" customHeight="1" x14ac:dyDescent="0.2">
      <c r="A160" s="372">
        <v>11626</v>
      </c>
      <c r="B160" s="358" t="s">
        <v>157</v>
      </c>
      <c r="C160" s="392"/>
      <c r="D160" s="354"/>
      <c r="E160" s="328"/>
      <c r="F160" s="328"/>
      <c r="G160" s="333"/>
      <c r="H160" s="344"/>
    </row>
    <row r="161" spans="1:8" s="155" customFormat="1" ht="12" hidden="1" customHeight="1" x14ac:dyDescent="0.2">
      <c r="A161" s="372">
        <v>11627</v>
      </c>
      <c r="B161" s="358" t="s">
        <v>158</v>
      </c>
      <c r="C161" s="392"/>
      <c r="D161" s="354"/>
      <c r="E161" s="328"/>
      <c r="F161" s="328"/>
      <c r="G161" s="333"/>
      <c r="H161" s="344"/>
    </row>
    <row r="162" spans="1:8" s="155" customFormat="1" ht="12" hidden="1" customHeight="1" x14ac:dyDescent="0.2">
      <c r="A162" s="372">
        <v>11628</v>
      </c>
      <c r="B162" s="358" t="s">
        <v>159</v>
      </c>
      <c r="C162" s="392"/>
      <c r="D162" s="354"/>
      <c r="E162" s="328"/>
      <c r="F162" s="328"/>
      <c r="G162" s="333"/>
      <c r="H162" s="344"/>
    </row>
    <row r="163" spans="1:8" s="155" customFormat="1" ht="12" hidden="1" customHeight="1" x14ac:dyDescent="0.2">
      <c r="A163" s="372">
        <v>1163</v>
      </c>
      <c r="B163" s="358" t="s">
        <v>145</v>
      </c>
      <c r="C163" s="392"/>
      <c r="D163" s="354"/>
      <c r="E163" s="328"/>
      <c r="F163" s="328"/>
      <c r="G163" s="333"/>
      <c r="H163" s="344"/>
    </row>
    <row r="164" spans="1:8" s="155" customFormat="1" ht="12" hidden="1" customHeight="1" x14ac:dyDescent="0.2">
      <c r="A164" s="372">
        <v>11631</v>
      </c>
      <c r="B164" s="358" t="s">
        <v>160</v>
      </c>
      <c r="C164" s="392"/>
      <c r="D164" s="354"/>
      <c r="E164" s="328"/>
      <c r="F164" s="328"/>
      <c r="G164" s="333"/>
      <c r="H164" s="344"/>
    </row>
    <row r="165" spans="1:8" s="155" customFormat="1" ht="12" hidden="1" customHeight="1" x14ac:dyDescent="0.2">
      <c r="A165" s="372">
        <v>11632</v>
      </c>
      <c r="B165" s="358" t="s">
        <v>161</v>
      </c>
      <c r="C165" s="392"/>
      <c r="D165" s="354"/>
      <c r="E165" s="328"/>
      <c r="F165" s="328"/>
      <c r="G165" s="333"/>
      <c r="H165" s="344"/>
    </row>
    <row r="166" spans="1:8" s="155" customFormat="1" ht="12" hidden="1" customHeight="1" x14ac:dyDescent="0.2">
      <c r="A166" s="372">
        <v>11633</v>
      </c>
      <c r="B166" s="358" t="s">
        <v>162</v>
      </c>
      <c r="C166" s="392"/>
      <c r="D166" s="354"/>
      <c r="E166" s="328"/>
      <c r="F166" s="328"/>
      <c r="G166" s="333"/>
      <c r="H166" s="344"/>
    </row>
    <row r="167" spans="1:8" s="155" customFormat="1" ht="12" hidden="1" customHeight="1" x14ac:dyDescent="0.2">
      <c r="A167" s="371">
        <v>117</v>
      </c>
      <c r="B167" s="358" t="s">
        <v>163</v>
      </c>
      <c r="C167" s="392"/>
      <c r="D167" s="354"/>
      <c r="E167" s="328"/>
      <c r="F167" s="328"/>
      <c r="G167" s="333"/>
      <c r="H167" s="344"/>
    </row>
    <row r="168" spans="1:8" s="155" customFormat="1" ht="12" hidden="1" customHeight="1" x14ac:dyDescent="0.2">
      <c r="A168" s="372">
        <v>1171</v>
      </c>
      <c r="B168" s="358" t="s">
        <v>164</v>
      </c>
      <c r="C168" s="392"/>
      <c r="D168" s="354"/>
      <c r="E168" s="328"/>
      <c r="F168" s="328"/>
      <c r="G168" s="333"/>
      <c r="H168" s="344"/>
    </row>
    <row r="169" spans="1:8" s="155" customFormat="1" ht="12" hidden="1" customHeight="1" x14ac:dyDescent="0.2">
      <c r="A169" s="372">
        <v>11711</v>
      </c>
      <c r="B169" s="358" t="s">
        <v>165</v>
      </c>
      <c r="C169" s="392"/>
      <c r="D169" s="354"/>
      <c r="E169" s="328"/>
      <c r="F169" s="328"/>
      <c r="G169" s="333"/>
      <c r="H169" s="344"/>
    </row>
    <row r="170" spans="1:8" s="155" customFormat="1" ht="12" hidden="1" customHeight="1" x14ac:dyDescent="0.2">
      <c r="A170" s="372">
        <v>11712</v>
      </c>
      <c r="B170" s="358" t="s">
        <v>166</v>
      </c>
      <c r="C170" s="392"/>
      <c r="D170" s="354"/>
      <c r="E170" s="328"/>
      <c r="F170" s="328"/>
      <c r="G170" s="333"/>
      <c r="H170" s="344"/>
    </row>
    <row r="171" spans="1:8" s="155" customFormat="1" ht="15" customHeight="1" thickBot="1" x14ac:dyDescent="0.25">
      <c r="A171" s="372"/>
      <c r="B171" s="357" t="s">
        <v>167</v>
      </c>
      <c r="C171" s="392"/>
      <c r="D171" s="410">
        <f>+D9+D33+D57+D109+D123+D146</f>
        <v>1126522178.05</v>
      </c>
      <c r="E171" s="328"/>
      <c r="F171" s="328"/>
      <c r="G171" s="330">
        <f>+G9+G33+G57+G109+G123+G146</f>
        <v>0</v>
      </c>
      <c r="H171" s="344"/>
    </row>
    <row r="172" spans="1:8" s="155" customFormat="1" ht="12" customHeight="1" thickTop="1" x14ac:dyDescent="0.2">
      <c r="A172" s="371">
        <v>12</v>
      </c>
      <c r="B172" s="355" t="s">
        <v>168</v>
      </c>
      <c r="C172" s="392"/>
      <c r="D172" s="354"/>
      <c r="E172" s="328"/>
      <c r="F172" s="328"/>
      <c r="G172" s="333"/>
      <c r="H172" s="344"/>
    </row>
    <row r="173" spans="1:8" s="155" customFormat="1" ht="12" customHeight="1" x14ac:dyDescent="0.2">
      <c r="A173" s="371">
        <v>121</v>
      </c>
      <c r="B173" s="355" t="s">
        <v>169</v>
      </c>
      <c r="C173" s="392"/>
      <c r="D173" s="353">
        <f>SUM(C174:C202)</f>
        <v>83621095.140000001</v>
      </c>
      <c r="E173" s="328"/>
      <c r="F173" s="328"/>
      <c r="G173" s="330">
        <f>SUM(F174:F202)</f>
        <v>0</v>
      </c>
      <c r="H173" s="343"/>
    </row>
    <row r="174" spans="1:8" s="155" customFormat="1" ht="12" customHeight="1" x14ac:dyDescent="0.2">
      <c r="A174" s="371">
        <v>1211</v>
      </c>
      <c r="B174" s="352" t="s">
        <v>170</v>
      </c>
      <c r="C174" s="392"/>
      <c r="D174" s="354"/>
      <c r="E174" s="328"/>
      <c r="F174" s="328"/>
      <c r="G174" s="333"/>
      <c r="H174" s="344"/>
    </row>
    <row r="175" spans="1:8" s="155" customFormat="1" ht="12" customHeight="1" x14ac:dyDescent="0.2">
      <c r="A175" s="372">
        <v>12111</v>
      </c>
      <c r="B175" s="352" t="s">
        <v>171</v>
      </c>
      <c r="C175" s="398">
        <v>922000</v>
      </c>
      <c r="D175" s="354"/>
      <c r="E175" s="328"/>
      <c r="F175" s="328"/>
      <c r="G175" s="333"/>
      <c r="H175" s="343" t="s">
        <v>172</v>
      </c>
    </row>
    <row r="176" spans="1:8" s="155" customFormat="1" ht="12" hidden="1" customHeight="1" x14ac:dyDescent="0.2">
      <c r="A176" s="372">
        <v>12112</v>
      </c>
      <c r="B176" s="352" t="s">
        <v>173</v>
      </c>
      <c r="C176" s="392"/>
      <c r="D176" s="354"/>
      <c r="E176" s="328"/>
      <c r="F176" s="328"/>
      <c r="G176" s="333"/>
      <c r="H176" s="344"/>
    </row>
    <row r="177" spans="1:8" s="155" customFormat="1" ht="12" hidden="1" customHeight="1" x14ac:dyDescent="0.2">
      <c r="A177" s="372">
        <v>12113</v>
      </c>
      <c r="B177" s="352" t="s">
        <v>42</v>
      </c>
      <c r="C177" s="392"/>
      <c r="D177" s="354"/>
      <c r="E177" s="328"/>
      <c r="F177" s="328"/>
      <c r="G177" s="333"/>
      <c r="H177" s="344"/>
    </row>
    <row r="178" spans="1:8" s="155" customFormat="1" ht="12" hidden="1" customHeight="1" x14ac:dyDescent="0.2">
      <c r="A178" s="372">
        <v>12114</v>
      </c>
      <c r="B178" s="352" t="s">
        <v>174</v>
      </c>
      <c r="C178" s="392"/>
      <c r="D178" s="354"/>
      <c r="E178" s="328"/>
      <c r="F178" s="328"/>
      <c r="G178" s="333"/>
      <c r="H178" s="344"/>
    </row>
    <row r="179" spans="1:8" s="155" customFormat="1" ht="12" hidden="1" customHeight="1" x14ac:dyDescent="0.2">
      <c r="A179" s="372">
        <v>1212</v>
      </c>
      <c r="B179" s="352" t="s">
        <v>175</v>
      </c>
      <c r="C179" s="392"/>
      <c r="D179" s="354"/>
      <c r="E179" s="328"/>
      <c r="F179" s="328"/>
      <c r="G179" s="333"/>
      <c r="H179" s="344"/>
    </row>
    <row r="180" spans="1:8" s="155" customFormat="1" ht="12" hidden="1" customHeight="1" x14ac:dyDescent="0.2">
      <c r="A180" s="372">
        <v>12121</v>
      </c>
      <c r="B180" s="352" t="s">
        <v>175</v>
      </c>
      <c r="C180" s="392"/>
      <c r="D180" s="354"/>
      <c r="E180" s="328"/>
      <c r="F180" s="328"/>
      <c r="G180" s="333"/>
      <c r="H180" s="344"/>
    </row>
    <row r="181" spans="1:8" s="155" customFormat="1" ht="12" hidden="1" customHeight="1" x14ac:dyDescent="0.2">
      <c r="A181" s="372">
        <v>1213</v>
      </c>
      <c r="B181" s="352" t="s">
        <v>176</v>
      </c>
      <c r="C181" s="392"/>
      <c r="D181" s="353"/>
      <c r="E181" s="328"/>
      <c r="F181" s="328"/>
      <c r="G181" s="330"/>
      <c r="H181" s="344"/>
    </row>
    <row r="182" spans="1:8" s="155" customFormat="1" ht="12" hidden="1" customHeight="1" x14ac:dyDescent="0.2">
      <c r="A182" s="372">
        <v>12131</v>
      </c>
      <c r="B182" s="352" t="s">
        <v>177</v>
      </c>
      <c r="C182" s="392"/>
      <c r="D182" s="353"/>
      <c r="E182" s="328"/>
      <c r="F182" s="328"/>
      <c r="G182" s="330"/>
      <c r="H182" s="344"/>
    </row>
    <row r="183" spans="1:8" s="155" customFormat="1" ht="12" hidden="1" customHeight="1" x14ac:dyDescent="0.2">
      <c r="A183" s="372">
        <v>12132</v>
      </c>
      <c r="B183" s="352" t="s">
        <v>178</v>
      </c>
      <c r="C183" s="392"/>
      <c r="D183" s="353"/>
      <c r="E183" s="328"/>
      <c r="F183" s="328"/>
      <c r="G183" s="330"/>
      <c r="H183" s="344"/>
    </row>
    <row r="184" spans="1:8" s="155" customFormat="1" ht="12" hidden="1" customHeight="1" x14ac:dyDescent="0.2">
      <c r="A184" s="372">
        <v>1214</v>
      </c>
      <c r="B184" s="352" t="s">
        <v>179</v>
      </c>
      <c r="C184" s="392"/>
      <c r="D184" s="354"/>
      <c r="E184" s="328"/>
      <c r="F184" s="328"/>
      <c r="G184" s="333"/>
      <c r="H184" s="344"/>
    </row>
    <row r="185" spans="1:8" s="155" customFormat="1" ht="12" hidden="1" customHeight="1" x14ac:dyDescent="0.2">
      <c r="A185" s="372">
        <v>12141</v>
      </c>
      <c r="B185" s="352" t="s">
        <v>180</v>
      </c>
      <c r="C185" s="392"/>
      <c r="D185" s="354"/>
      <c r="E185" s="328"/>
      <c r="F185" s="328"/>
      <c r="G185" s="333"/>
      <c r="H185" s="344"/>
    </row>
    <row r="186" spans="1:8" s="155" customFormat="1" ht="12" hidden="1" customHeight="1" x14ac:dyDescent="0.2">
      <c r="A186" s="372">
        <v>12142</v>
      </c>
      <c r="B186" s="352" t="s">
        <v>181</v>
      </c>
      <c r="C186" s="392"/>
      <c r="D186" s="354"/>
      <c r="E186" s="328"/>
      <c r="F186" s="328"/>
      <c r="G186" s="333"/>
      <c r="H186" s="344"/>
    </row>
    <row r="187" spans="1:8" s="155" customFormat="1" ht="12" hidden="1" customHeight="1" x14ac:dyDescent="0.2">
      <c r="A187" s="372">
        <v>12143</v>
      </c>
      <c r="B187" s="352" t="s">
        <v>182</v>
      </c>
      <c r="C187" s="392"/>
      <c r="D187" s="354"/>
      <c r="E187" s="328"/>
      <c r="F187" s="328"/>
      <c r="G187" s="333"/>
      <c r="H187" s="344"/>
    </row>
    <row r="188" spans="1:8" s="162" customFormat="1" ht="12" hidden="1" customHeight="1" x14ac:dyDescent="0.2">
      <c r="A188" s="372">
        <v>1215</v>
      </c>
      <c r="B188" s="362" t="s">
        <v>183</v>
      </c>
      <c r="C188" s="393"/>
      <c r="D188" s="353"/>
      <c r="E188" s="332"/>
      <c r="F188" s="332"/>
      <c r="G188" s="330"/>
      <c r="H188" s="345"/>
    </row>
    <row r="189" spans="1:8" s="162" customFormat="1" ht="12" hidden="1" customHeight="1" x14ac:dyDescent="0.2">
      <c r="A189" s="372">
        <v>12151</v>
      </c>
      <c r="B189" s="362" t="s">
        <v>184</v>
      </c>
      <c r="C189" s="393"/>
      <c r="D189" s="353"/>
      <c r="E189" s="332"/>
      <c r="F189" s="332"/>
      <c r="G189" s="330"/>
      <c r="H189" s="345"/>
    </row>
    <row r="190" spans="1:8" s="162" customFormat="1" ht="12" hidden="1" customHeight="1" x14ac:dyDescent="0.2">
      <c r="A190" s="372">
        <v>12152</v>
      </c>
      <c r="B190" s="362" t="s">
        <v>185</v>
      </c>
      <c r="C190" s="393"/>
      <c r="D190" s="353"/>
      <c r="E190" s="332"/>
      <c r="F190" s="332"/>
      <c r="G190" s="330"/>
      <c r="H190" s="345"/>
    </row>
    <row r="191" spans="1:8" s="162" customFormat="1" ht="12" hidden="1" customHeight="1" x14ac:dyDescent="0.2">
      <c r="A191" s="372">
        <v>12153</v>
      </c>
      <c r="B191" s="362" t="s">
        <v>186</v>
      </c>
      <c r="C191" s="393"/>
      <c r="D191" s="353"/>
      <c r="E191" s="332"/>
      <c r="F191" s="332"/>
      <c r="G191" s="330"/>
      <c r="H191" s="345"/>
    </row>
    <row r="192" spans="1:8" s="162" customFormat="1" ht="12" hidden="1" customHeight="1" x14ac:dyDescent="0.2">
      <c r="A192" s="372">
        <v>12154</v>
      </c>
      <c r="B192" s="362" t="s">
        <v>187</v>
      </c>
      <c r="C192" s="393"/>
      <c r="D192" s="353"/>
      <c r="E192" s="332"/>
      <c r="F192" s="332"/>
      <c r="G192" s="330"/>
      <c r="H192" s="345"/>
    </row>
    <row r="193" spans="1:8" s="162" customFormat="1" ht="12" hidden="1" customHeight="1" x14ac:dyDescent="0.2">
      <c r="A193" s="372">
        <v>12155</v>
      </c>
      <c r="B193" s="362" t="s">
        <v>188</v>
      </c>
      <c r="C193" s="393"/>
      <c r="D193" s="353"/>
      <c r="E193" s="332"/>
      <c r="F193" s="332"/>
      <c r="G193" s="330"/>
      <c r="H193" s="345"/>
    </row>
    <row r="194" spans="1:8" s="162" customFormat="1" ht="12" hidden="1" customHeight="1" x14ac:dyDescent="0.2">
      <c r="A194" s="372">
        <v>12156</v>
      </c>
      <c r="B194" s="362" t="s">
        <v>189</v>
      </c>
      <c r="C194" s="393"/>
      <c r="D194" s="353"/>
      <c r="E194" s="332"/>
      <c r="F194" s="332"/>
      <c r="G194" s="330"/>
      <c r="H194" s="345"/>
    </row>
    <row r="195" spans="1:8" s="162" customFormat="1" ht="12" hidden="1" customHeight="1" x14ac:dyDescent="0.2">
      <c r="A195" s="372">
        <v>12157</v>
      </c>
      <c r="B195" s="362" t="s">
        <v>190</v>
      </c>
      <c r="C195" s="393"/>
      <c r="D195" s="353"/>
      <c r="E195" s="332"/>
      <c r="F195" s="332"/>
      <c r="G195" s="330"/>
      <c r="H195" s="345"/>
    </row>
    <row r="196" spans="1:8" s="162" customFormat="1" ht="12" hidden="1" customHeight="1" x14ac:dyDescent="0.2">
      <c r="A196" s="372">
        <v>12158</v>
      </c>
      <c r="B196" s="362" t="s">
        <v>191</v>
      </c>
      <c r="C196" s="393"/>
      <c r="D196" s="353"/>
      <c r="E196" s="332"/>
      <c r="F196" s="332"/>
      <c r="G196" s="330"/>
      <c r="H196" s="345"/>
    </row>
    <row r="197" spans="1:8" s="162" customFormat="1" ht="12" hidden="1" customHeight="1" x14ac:dyDescent="0.2">
      <c r="A197" s="372">
        <v>12159</v>
      </c>
      <c r="B197" s="362" t="s">
        <v>192</v>
      </c>
      <c r="C197" s="393"/>
      <c r="D197" s="353"/>
      <c r="E197" s="332"/>
      <c r="F197" s="332"/>
      <c r="G197" s="330"/>
      <c r="H197" s="345"/>
    </row>
    <row r="198" spans="1:8" s="155" customFormat="1" ht="12" customHeight="1" x14ac:dyDescent="0.2">
      <c r="A198" s="371">
        <v>1216</v>
      </c>
      <c r="B198" s="362" t="s">
        <v>193</v>
      </c>
      <c r="C198" s="399"/>
      <c r="D198" s="354"/>
      <c r="E198" s="328"/>
      <c r="F198" s="335"/>
      <c r="G198" s="333"/>
      <c r="H198" s="344"/>
    </row>
    <row r="199" spans="1:8" s="155" customFormat="1" ht="12" customHeight="1" x14ac:dyDescent="0.2">
      <c r="A199" s="372">
        <v>12161</v>
      </c>
      <c r="B199" s="362" t="s">
        <v>193</v>
      </c>
      <c r="C199" s="400">
        <v>41886142.799999997</v>
      </c>
      <c r="D199" s="354"/>
      <c r="E199" s="328"/>
      <c r="F199" s="335"/>
      <c r="G199" s="333"/>
      <c r="H199" s="343" t="s">
        <v>194</v>
      </c>
    </row>
    <row r="200" spans="1:8" s="155" customFormat="1" ht="12" customHeight="1" x14ac:dyDescent="0.2">
      <c r="A200" s="372">
        <v>12162</v>
      </c>
      <c r="B200" s="362" t="s">
        <v>195</v>
      </c>
      <c r="C200" s="400">
        <v>-4090940.19</v>
      </c>
      <c r="D200" s="354"/>
      <c r="E200" s="328"/>
      <c r="F200" s="335"/>
      <c r="G200" s="333"/>
      <c r="H200" s="343" t="s">
        <v>194</v>
      </c>
    </row>
    <row r="201" spans="1:8" s="155" customFormat="1" ht="12" customHeight="1" x14ac:dyDescent="0.2">
      <c r="A201" s="371">
        <v>1217</v>
      </c>
      <c r="B201" s="362" t="s">
        <v>196</v>
      </c>
      <c r="C201" s="400"/>
      <c r="D201" s="354"/>
      <c r="E201" s="328"/>
      <c r="F201" s="335"/>
      <c r="G201" s="333"/>
      <c r="H201" s="344"/>
    </row>
    <row r="202" spans="1:8" s="155" customFormat="1" ht="13.5" customHeight="1" thickBot="1" x14ac:dyDescent="0.25">
      <c r="A202" s="372">
        <v>12171</v>
      </c>
      <c r="B202" s="362" t="s">
        <v>196</v>
      </c>
      <c r="C202" s="402">
        <v>44903892.530000001</v>
      </c>
      <c r="D202" s="354"/>
      <c r="E202" s="328"/>
      <c r="F202" s="335"/>
      <c r="G202" s="333"/>
      <c r="H202" s="343" t="s">
        <v>197</v>
      </c>
    </row>
    <row r="203" spans="1:8" s="155" customFormat="1" ht="12" hidden="1" customHeight="1" x14ac:dyDescent="0.2">
      <c r="A203" s="371">
        <v>122</v>
      </c>
      <c r="B203" s="355" t="s">
        <v>198</v>
      </c>
      <c r="C203" s="400"/>
      <c r="D203" s="353">
        <f>SUM(C204:C211)</f>
        <v>0</v>
      </c>
      <c r="E203" s="328"/>
      <c r="F203" s="335"/>
      <c r="G203" s="330">
        <f>SUM(F204:F211)</f>
        <v>0</v>
      </c>
      <c r="H203" s="344"/>
    </row>
    <row r="204" spans="1:8" s="155" customFormat="1" ht="12" hidden="1" customHeight="1" x14ac:dyDescent="0.2">
      <c r="A204" s="372">
        <v>1221</v>
      </c>
      <c r="B204" s="362" t="s">
        <v>199</v>
      </c>
      <c r="C204" s="400"/>
      <c r="D204" s="354"/>
      <c r="E204" s="328"/>
      <c r="F204" s="335"/>
      <c r="G204" s="333"/>
      <c r="H204" s="344"/>
    </row>
    <row r="205" spans="1:8" s="155" customFormat="1" ht="12" hidden="1" customHeight="1" x14ac:dyDescent="0.2">
      <c r="A205" s="372">
        <v>12211</v>
      </c>
      <c r="B205" s="362" t="s">
        <v>200</v>
      </c>
      <c r="C205" s="400"/>
      <c r="D205" s="354"/>
      <c r="E205" s="328"/>
      <c r="F205" s="335"/>
      <c r="G205" s="333"/>
      <c r="H205" s="344"/>
    </row>
    <row r="206" spans="1:8" s="155" customFormat="1" ht="12" hidden="1" customHeight="1" x14ac:dyDescent="0.2">
      <c r="A206" s="372">
        <v>1222</v>
      </c>
      <c r="B206" s="362" t="s">
        <v>200</v>
      </c>
      <c r="C206" s="400"/>
      <c r="D206" s="354"/>
      <c r="E206" s="328"/>
      <c r="F206" s="335"/>
      <c r="G206" s="333"/>
      <c r="H206" s="344"/>
    </row>
    <row r="207" spans="1:8" s="155" customFormat="1" ht="12" hidden="1" customHeight="1" x14ac:dyDescent="0.2">
      <c r="A207" s="372">
        <v>12221</v>
      </c>
      <c r="B207" s="362" t="s">
        <v>201</v>
      </c>
      <c r="C207" s="400"/>
      <c r="D207" s="354"/>
      <c r="E207" s="328"/>
      <c r="F207" s="335"/>
      <c r="G207" s="333"/>
      <c r="H207" s="344"/>
    </row>
    <row r="208" spans="1:8" s="155" customFormat="1" ht="12" hidden="1" customHeight="1" x14ac:dyDescent="0.2">
      <c r="A208" s="372">
        <v>12222</v>
      </c>
      <c r="B208" s="362" t="s">
        <v>202</v>
      </c>
      <c r="C208" s="400"/>
      <c r="D208" s="354"/>
      <c r="E208" s="328"/>
      <c r="F208" s="335"/>
      <c r="G208" s="333"/>
      <c r="H208" s="344"/>
    </row>
    <row r="209" spans="1:8" s="155" customFormat="1" ht="12" hidden="1" customHeight="1" x14ac:dyDescent="0.2">
      <c r="A209" s="372">
        <v>1223</v>
      </c>
      <c r="B209" s="362" t="s">
        <v>203</v>
      </c>
      <c r="C209" s="400"/>
      <c r="D209" s="354"/>
      <c r="E209" s="328"/>
      <c r="F209" s="335"/>
      <c r="G209" s="333"/>
      <c r="H209" s="344"/>
    </row>
    <row r="210" spans="1:8" s="155" customFormat="1" ht="12" hidden="1" customHeight="1" x14ac:dyDescent="0.2">
      <c r="A210" s="372">
        <v>12231</v>
      </c>
      <c r="B210" s="362" t="s">
        <v>204</v>
      </c>
      <c r="C210" s="400"/>
      <c r="D210" s="354"/>
      <c r="E210" s="328"/>
      <c r="F210" s="335"/>
      <c r="G210" s="333"/>
      <c r="H210" s="344"/>
    </row>
    <row r="211" spans="1:8" s="155" customFormat="1" ht="12" hidden="1" customHeight="1" x14ac:dyDescent="0.2">
      <c r="A211" s="372">
        <v>12232</v>
      </c>
      <c r="B211" s="362" t="s">
        <v>205</v>
      </c>
      <c r="C211" s="400"/>
      <c r="D211" s="354"/>
      <c r="E211" s="328"/>
      <c r="F211" s="335"/>
      <c r="G211" s="333"/>
      <c r="H211" s="344"/>
    </row>
    <row r="212" spans="1:8" s="155" customFormat="1" ht="12" customHeight="1" x14ac:dyDescent="0.2">
      <c r="A212" s="371">
        <v>123</v>
      </c>
      <c r="B212" s="355" t="s">
        <v>206</v>
      </c>
      <c r="C212" s="398"/>
      <c r="D212" s="353">
        <f>SUM(C213:C240)</f>
        <v>1055479394.2800001</v>
      </c>
      <c r="E212" s="328"/>
      <c r="F212" s="328"/>
      <c r="G212" s="330">
        <f>SUM(F213:F240)</f>
        <v>0</v>
      </c>
      <c r="H212" s="344"/>
    </row>
    <row r="213" spans="1:8" s="155" customFormat="1" ht="12" customHeight="1" x14ac:dyDescent="0.2">
      <c r="A213" s="371">
        <v>1231</v>
      </c>
      <c r="B213" s="352" t="s">
        <v>207</v>
      </c>
      <c r="C213" s="398"/>
      <c r="D213" s="354"/>
      <c r="E213" s="328"/>
      <c r="F213" s="328"/>
      <c r="G213" s="333"/>
      <c r="H213" s="344"/>
    </row>
    <row r="214" spans="1:8" s="155" customFormat="1" ht="12" customHeight="1" x14ac:dyDescent="0.2">
      <c r="A214" s="372">
        <v>12311</v>
      </c>
      <c r="B214" s="352" t="s">
        <v>207</v>
      </c>
      <c r="C214" s="398">
        <v>10465523.369999999</v>
      </c>
      <c r="D214" s="354"/>
      <c r="E214" s="328"/>
      <c r="F214" s="328"/>
      <c r="G214" s="333"/>
      <c r="H214" s="343" t="s">
        <v>208</v>
      </c>
    </row>
    <row r="215" spans="1:8" s="155" customFormat="1" ht="12" customHeight="1" x14ac:dyDescent="0.2">
      <c r="A215" s="371">
        <v>1232</v>
      </c>
      <c r="B215" s="352" t="s">
        <v>209</v>
      </c>
      <c r="C215" s="398"/>
      <c r="D215" s="354"/>
      <c r="E215" s="328"/>
      <c r="F215" s="336"/>
      <c r="G215" s="333"/>
      <c r="H215" s="344"/>
    </row>
    <row r="216" spans="1:8" s="155" customFormat="1" ht="12" customHeight="1" x14ac:dyDescent="0.2">
      <c r="A216" s="372">
        <v>12321</v>
      </c>
      <c r="B216" s="352" t="s">
        <v>210</v>
      </c>
      <c r="C216" s="398">
        <v>309582635.61000001</v>
      </c>
      <c r="D216" s="354"/>
      <c r="E216" s="328"/>
      <c r="F216" s="336"/>
      <c r="G216" s="333"/>
      <c r="H216" s="343" t="s">
        <v>211</v>
      </c>
    </row>
    <row r="217" spans="1:8" s="155" customFormat="1" ht="12" hidden="1" customHeight="1" x14ac:dyDescent="0.2">
      <c r="A217" s="372">
        <v>12322</v>
      </c>
      <c r="B217" s="352" t="s">
        <v>212</v>
      </c>
      <c r="C217" s="398"/>
      <c r="D217" s="354"/>
      <c r="E217" s="328"/>
      <c r="F217" s="336"/>
      <c r="G217" s="333"/>
      <c r="H217" s="344"/>
    </row>
    <row r="218" spans="1:8" s="155" customFormat="1" ht="12" customHeight="1" x14ac:dyDescent="0.2">
      <c r="A218" s="371">
        <v>1233</v>
      </c>
      <c r="B218" s="352" t="s">
        <v>213</v>
      </c>
      <c r="C218" s="401"/>
      <c r="D218" s="354"/>
      <c r="E218" s="328"/>
      <c r="F218" s="336"/>
      <c r="G218" s="333"/>
      <c r="H218" s="344"/>
    </row>
    <row r="219" spans="1:8" s="155" customFormat="1" ht="12" customHeight="1" x14ac:dyDescent="0.2">
      <c r="A219" s="372">
        <v>12331</v>
      </c>
      <c r="B219" s="352" t="s">
        <v>214</v>
      </c>
      <c r="C219" s="398">
        <f>92658369.69+10621046.41</f>
        <v>103279416.09999999</v>
      </c>
      <c r="D219" s="354"/>
      <c r="E219" s="328"/>
      <c r="F219" s="336"/>
      <c r="G219" s="333"/>
      <c r="H219" s="343" t="s">
        <v>215</v>
      </c>
    </row>
    <row r="220" spans="1:8" s="155" customFormat="1" ht="12" customHeight="1" x14ac:dyDescent="0.2">
      <c r="A220" s="372">
        <v>12332</v>
      </c>
      <c r="B220" s="352" t="s">
        <v>216</v>
      </c>
      <c r="C220" s="398">
        <v>268768261.48000002</v>
      </c>
      <c r="D220" s="354"/>
      <c r="E220" s="328"/>
      <c r="F220" s="336"/>
      <c r="G220" s="333"/>
      <c r="H220" s="343" t="s">
        <v>215</v>
      </c>
    </row>
    <row r="221" spans="1:8" s="155" customFormat="1" ht="12" customHeight="1" x14ac:dyDescent="0.2">
      <c r="A221" s="372">
        <v>12333</v>
      </c>
      <c r="B221" s="352" t="s">
        <v>217</v>
      </c>
      <c r="C221" s="398">
        <f>51102600.15+1853957.56</f>
        <v>52956557.710000001</v>
      </c>
      <c r="D221" s="354"/>
      <c r="E221" s="328"/>
      <c r="F221" s="336"/>
      <c r="G221" s="333"/>
      <c r="H221" s="343" t="s">
        <v>215</v>
      </c>
    </row>
    <row r="222" spans="1:8" s="155" customFormat="1" ht="12" customHeight="1" x14ac:dyDescent="0.2">
      <c r="A222" s="372">
        <v>12334</v>
      </c>
      <c r="B222" s="352" t="s">
        <v>218</v>
      </c>
      <c r="C222" s="398">
        <v>48938992.770000003</v>
      </c>
      <c r="D222" s="354"/>
      <c r="E222" s="328"/>
      <c r="F222" s="336"/>
      <c r="G222" s="333"/>
      <c r="H222" s="343" t="s">
        <v>215</v>
      </c>
    </row>
    <row r="223" spans="1:8" s="155" customFormat="1" ht="12" customHeight="1" x14ac:dyDescent="0.2">
      <c r="A223" s="372">
        <v>12335</v>
      </c>
      <c r="B223" s="352" t="s">
        <v>219</v>
      </c>
      <c r="C223" s="398">
        <v>12122431.710000001</v>
      </c>
      <c r="D223" s="354"/>
      <c r="E223" s="328"/>
      <c r="F223" s="336"/>
      <c r="G223" s="333"/>
      <c r="H223" s="343" t="s">
        <v>215</v>
      </c>
    </row>
    <row r="224" spans="1:8" s="155" customFormat="1" ht="12" customHeight="1" x14ac:dyDescent="0.2">
      <c r="A224" s="372">
        <v>12336</v>
      </c>
      <c r="B224" s="352" t="s">
        <v>220</v>
      </c>
      <c r="C224" s="398">
        <v>24942823.899999999</v>
      </c>
      <c r="D224" s="354"/>
      <c r="E224" s="328"/>
      <c r="F224" s="336"/>
      <c r="G224" s="333"/>
      <c r="H224" s="343" t="s">
        <v>215</v>
      </c>
    </row>
    <row r="225" spans="1:8" s="155" customFormat="1" ht="12" customHeight="1" x14ac:dyDescent="0.2">
      <c r="A225" s="372">
        <v>12337</v>
      </c>
      <c r="B225" s="352" t="s">
        <v>221</v>
      </c>
      <c r="C225" s="398">
        <v>143630638.22</v>
      </c>
      <c r="D225" s="354"/>
      <c r="E225" s="328"/>
      <c r="F225" s="336"/>
      <c r="G225" s="333"/>
      <c r="H225" s="343" t="s">
        <v>215</v>
      </c>
    </row>
    <row r="226" spans="1:8" s="155" customFormat="1" ht="12" hidden="1" customHeight="1" x14ac:dyDescent="0.2">
      <c r="A226" s="372">
        <v>12338</v>
      </c>
      <c r="B226" s="352" t="s">
        <v>222</v>
      </c>
      <c r="C226" s="398"/>
      <c r="D226" s="354"/>
      <c r="E226" s="328"/>
      <c r="F226" s="336"/>
      <c r="G226" s="333"/>
      <c r="H226" s="344"/>
    </row>
    <row r="227" spans="1:8" s="155" customFormat="1" ht="12" hidden="1" customHeight="1" x14ac:dyDescent="0.2">
      <c r="A227" s="372">
        <v>12339</v>
      </c>
      <c r="B227" s="352" t="s">
        <v>223</v>
      </c>
      <c r="C227" s="398"/>
      <c r="D227" s="354"/>
      <c r="E227" s="328"/>
      <c r="F227" s="336"/>
      <c r="G227" s="333"/>
      <c r="H227" s="344"/>
    </row>
    <row r="228" spans="1:8" s="155" customFormat="1" ht="12" customHeight="1" x14ac:dyDescent="0.2">
      <c r="A228" s="371">
        <v>1234</v>
      </c>
      <c r="B228" s="356" t="s">
        <v>224</v>
      </c>
      <c r="C228" s="398"/>
      <c r="D228" s="354"/>
      <c r="E228" s="328"/>
      <c r="F228" s="336"/>
      <c r="G228" s="333"/>
      <c r="H228" s="344"/>
    </row>
    <row r="229" spans="1:8" s="155" customFormat="1" ht="12" customHeight="1" x14ac:dyDescent="0.2">
      <c r="A229" s="372">
        <v>12341</v>
      </c>
      <c r="B229" s="352" t="s">
        <v>225</v>
      </c>
      <c r="C229" s="398">
        <v>124262.37</v>
      </c>
      <c r="D229" s="354"/>
      <c r="E229" s="328"/>
      <c r="F229" s="336"/>
      <c r="G229" s="333"/>
      <c r="H229" s="343" t="s">
        <v>226</v>
      </c>
    </row>
    <row r="230" spans="1:8" s="155" customFormat="1" ht="12" customHeight="1" x14ac:dyDescent="0.2">
      <c r="A230" s="372">
        <v>12342</v>
      </c>
      <c r="B230" s="352" t="s">
        <v>227</v>
      </c>
      <c r="C230" s="398">
        <f>42035444.42+4402787.76</f>
        <v>46438232.18</v>
      </c>
      <c r="D230" s="354"/>
      <c r="E230" s="328"/>
      <c r="F230" s="336"/>
      <c r="G230" s="333"/>
      <c r="H230" s="343" t="s">
        <v>226</v>
      </c>
    </row>
    <row r="231" spans="1:8" s="155" customFormat="1" ht="12" hidden="1" customHeight="1" x14ac:dyDescent="0.2">
      <c r="A231" s="372">
        <v>12343</v>
      </c>
      <c r="B231" s="352" t="s">
        <v>228</v>
      </c>
      <c r="C231" s="401"/>
      <c r="D231" s="354"/>
      <c r="E231" s="328"/>
      <c r="F231" s="336"/>
      <c r="G231" s="333"/>
      <c r="H231" s="343" t="s">
        <v>226</v>
      </c>
    </row>
    <row r="232" spans="1:8" s="155" customFormat="1" ht="12" customHeight="1" x14ac:dyDescent="0.2">
      <c r="A232" s="372">
        <v>12344</v>
      </c>
      <c r="B232" s="352" t="s">
        <v>229</v>
      </c>
      <c r="C232" s="401">
        <v>365897.96</v>
      </c>
      <c r="D232" s="354"/>
      <c r="E232" s="328"/>
      <c r="F232" s="336"/>
      <c r="G232" s="333"/>
      <c r="H232" s="343" t="s">
        <v>226</v>
      </c>
    </row>
    <row r="233" spans="1:8" s="155" customFormat="1" ht="12" customHeight="1" x14ac:dyDescent="0.2">
      <c r="A233" s="372">
        <v>12345</v>
      </c>
      <c r="B233" s="352" t="s">
        <v>230</v>
      </c>
      <c r="C233" s="401">
        <v>17020344.899999999</v>
      </c>
      <c r="D233" s="354"/>
      <c r="E233" s="328"/>
      <c r="F233" s="336"/>
      <c r="G233" s="333"/>
      <c r="H233" s="343" t="s">
        <v>226</v>
      </c>
    </row>
    <row r="234" spans="1:8" s="155" customFormat="1" ht="12" customHeight="1" x14ac:dyDescent="0.2">
      <c r="A234" s="371">
        <v>1235</v>
      </c>
      <c r="B234" s="352" t="s">
        <v>231</v>
      </c>
      <c r="C234" s="401"/>
      <c r="D234" s="354"/>
      <c r="E234" s="328"/>
      <c r="F234" s="336"/>
      <c r="G234" s="333"/>
      <c r="H234" s="344"/>
    </row>
    <row r="235" spans="1:8" s="155" customFormat="1" ht="12" hidden="1" customHeight="1" x14ac:dyDescent="0.2">
      <c r="A235" s="372">
        <v>12351</v>
      </c>
      <c r="B235" s="352" t="s">
        <v>232</v>
      </c>
      <c r="C235" s="401"/>
      <c r="D235" s="354"/>
      <c r="E235" s="328"/>
      <c r="F235" s="336"/>
      <c r="G235" s="333"/>
      <c r="H235" s="344"/>
    </row>
    <row r="236" spans="1:8" s="155" customFormat="1" ht="12" customHeight="1" x14ac:dyDescent="0.2">
      <c r="A236" s="372">
        <v>12352</v>
      </c>
      <c r="B236" s="352" t="s">
        <v>233</v>
      </c>
      <c r="C236" s="401">
        <v>16629485.25</v>
      </c>
      <c r="D236" s="354"/>
      <c r="E236" s="328"/>
      <c r="F236" s="336"/>
      <c r="G236" s="333"/>
      <c r="H236" s="343" t="s">
        <v>234</v>
      </c>
    </row>
    <row r="237" spans="1:8" s="155" customFormat="1" ht="12" customHeight="1" x14ac:dyDescent="0.2">
      <c r="A237" s="372">
        <v>12353</v>
      </c>
      <c r="B237" s="352" t="s">
        <v>235</v>
      </c>
      <c r="C237" s="401">
        <v>40277.54</v>
      </c>
      <c r="D237" s="354"/>
      <c r="E237" s="328"/>
      <c r="F237" s="336"/>
      <c r="G237" s="333"/>
      <c r="H237" s="343" t="s">
        <v>234</v>
      </c>
    </row>
    <row r="238" spans="1:8" s="155" customFormat="1" ht="12" customHeight="1" thickBot="1" x14ac:dyDescent="0.25">
      <c r="A238" s="372">
        <v>12354</v>
      </c>
      <c r="B238" s="352" t="s">
        <v>236</v>
      </c>
      <c r="C238" s="403">
        <v>173613.21</v>
      </c>
      <c r="D238" s="354"/>
      <c r="E238" s="328"/>
      <c r="F238" s="336"/>
      <c r="G238" s="333"/>
      <c r="H238" s="343" t="s">
        <v>234</v>
      </c>
    </row>
    <row r="239" spans="1:8" s="155" customFormat="1" ht="12" hidden="1" customHeight="1" x14ac:dyDescent="0.2">
      <c r="A239" s="372">
        <v>1236</v>
      </c>
      <c r="B239" s="352" t="s">
        <v>237</v>
      </c>
      <c r="C239" s="401"/>
      <c r="D239" s="354"/>
      <c r="E239" s="328"/>
      <c r="F239" s="336"/>
      <c r="G239" s="333"/>
      <c r="H239" s="344"/>
    </row>
    <row r="240" spans="1:8" s="155" customFormat="1" ht="12" hidden="1" customHeight="1" x14ac:dyDescent="0.2">
      <c r="A240" s="372">
        <v>12361</v>
      </c>
      <c r="B240" s="352" t="s">
        <v>237</v>
      </c>
      <c r="C240" s="401"/>
      <c r="D240" s="354"/>
      <c r="E240" s="328"/>
      <c r="F240" s="336"/>
      <c r="G240" s="333"/>
      <c r="H240" s="344"/>
    </row>
    <row r="241" spans="1:8" s="155" customFormat="1" ht="12" hidden="1" customHeight="1" x14ac:dyDescent="0.2">
      <c r="A241" s="371">
        <v>124</v>
      </c>
      <c r="B241" s="356" t="s">
        <v>238</v>
      </c>
      <c r="C241" s="401"/>
      <c r="D241" s="353">
        <f>SUM(C242:C267)</f>
        <v>0</v>
      </c>
      <c r="E241" s="332"/>
      <c r="F241" s="337"/>
      <c r="G241" s="330">
        <f>SUM(F242:F267)</f>
        <v>0</v>
      </c>
      <c r="H241" s="344"/>
    </row>
    <row r="242" spans="1:8" s="155" customFormat="1" ht="12" hidden="1" customHeight="1" x14ac:dyDescent="0.2">
      <c r="A242" s="372">
        <v>1241</v>
      </c>
      <c r="B242" s="352" t="s">
        <v>207</v>
      </c>
      <c r="C242" s="392"/>
      <c r="D242" s="354"/>
      <c r="E242" s="328"/>
      <c r="F242" s="336"/>
      <c r="G242" s="333"/>
      <c r="H242" s="344"/>
    </row>
    <row r="243" spans="1:8" s="155" customFormat="1" ht="12" hidden="1" customHeight="1" x14ac:dyDescent="0.2">
      <c r="A243" s="372">
        <v>12411</v>
      </c>
      <c r="B243" s="352" t="s">
        <v>207</v>
      </c>
      <c r="C243" s="401"/>
      <c r="D243" s="354"/>
      <c r="E243" s="328"/>
      <c r="F243" s="336"/>
      <c r="G243" s="333"/>
      <c r="H243" s="344"/>
    </row>
    <row r="244" spans="1:8" s="155" customFormat="1" ht="12" hidden="1" customHeight="1" x14ac:dyDescent="0.2">
      <c r="A244" s="372">
        <v>1242</v>
      </c>
      <c r="B244" s="352" t="s">
        <v>209</v>
      </c>
      <c r="C244" s="401"/>
      <c r="D244" s="354"/>
      <c r="E244" s="328"/>
      <c r="F244" s="336"/>
      <c r="G244" s="333"/>
      <c r="H244" s="344"/>
    </row>
    <row r="245" spans="1:8" s="155" customFormat="1" ht="12" hidden="1" customHeight="1" x14ac:dyDescent="0.2">
      <c r="A245" s="372">
        <v>12421</v>
      </c>
      <c r="B245" s="352" t="s">
        <v>210</v>
      </c>
      <c r="C245" s="401"/>
      <c r="D245" s="354"/>
      <c r="E245" s="328"/>
      <c r="F245" s="336"/>
      <c r="G245" s="333"/>
      <c r="H245" s="344"/>
    </row>
    <row r="246" spans="1:8" s="155" customFormat="1" ht="12" hidden="1" customHeight="1" x14ac:dyDescent="0.2">
      <c r="A246" s="372">
        <v>12422</v>
      </c>
      <c r="B246" s="352" t="s">
        <v>212</v>
      </c>
      <c r="C246" s="401"/>
      <c r="D246" s="354"/>
      <c r="E246" s="328"/>
      <c r="F246" s="336"/>
      <c r="G246" s="333"/>
      <c r="H246" s="344"/>
    </row>
    <row r="247" spans="1:8" s="155" customFormat="1" ht="12" hidden="1" customHeight="1" x14ac:dyDescent="0.2">
      <c r="A247" s="372">
        <v>1243</v>
      </c>
      <c r="B247" s="352" t="s">
        <v>213</v>
      </c>
      <c r="C247" s="401"/>
      <c r="D247" s="354"/>
      <c r="E247" s="328"/>
      <c r="F247" s="336"/>
      <c r="G247" s="333"/>
      <c r="H247" s="344"/>
    </row>
    <row r="248" spans="1:8" s="155" customFormat="1" ht="12" hidden="1" customHeight="1" x14ac:dyDescent="0.2">
      <c r="A248" s="372">
        <v>12431</v>
      </c>
      <c r="B248" s="352" t="s">
        <v>214</v>
      </c>
      <c r="C248" s="401"/>
      <c r="D248" s="354"/>
      <c r="E248" s="328"/>
      <c r="F248" s="336"/>
      <c r="G248" s="333"/>
      <c r="H248" s="344"/>
    </row>
    <row r="249" spans="1:8" s="155" customFormat="1" ht="12" hidden="1" customHeight="1" x14ac:dyDescent="0.2">
      <c r="A249" s="372">
        <v>12432</v>
      </c>
      <c r="B249" s="352" t="s">
        <v>216</v>
      </c>
      <c r="C249" s="401"/>
      <c r="D249" s="354"/>
      <c r="E249" s="328"/>
      <c r="F249" s="336"/>
      <c r="G249" s="333"/>
      <c r="H249" s="344"/>
    </row>
    <row r="250" spans="1:8" s="155" customFormat="1" ht="12" hidden="1" customHeight="1" x14ac:dyDescent="0.2">
      <c r="A250" s="372">
        <v>12433</v>
      </c>
      <c r="B250" s="352" t="s">
        <v>217</v>
      </c>
      <c r="C250" s="401"/>
      <c r="D250" s="354"/>
      <c r="E250" s="328"/>
      <c r="F250" s="336"/>
      <c r="G250" s="333"/>
      <c r="H250" s="344"/>
    </row>
    <row r="251" spans="1:8" s="155" customFormat="1" ht="12" hidden="1" customHeight="1" x14ac:dyDescent="0.2">
      <c r="A251" s="372">
        <v>12434</v>
      </c>
      <c r="B251" s="352" t="s">
        <v>218</v>
      </c>
      <c r="C251" s="401"/>
      <c r="D251" s="354"/>
      <c r="E251" s="328"/>
      <c r="F251" s="336"/>
      <c r="G251" s="333"/>
      <c r="H251" s="344"/>
    </row>
    <row r="252" spans="1:8" s="155" customFormat="1" ht="12" hidden="1" customHeight="1" x14ac:dyDescent="0.2">
      <c r="A252" s="372">
        <v>12435</v>
      </c>
      <c r="B252" s="352" t="s">
        <v>219</v>
      </c>
      <c r="C252" s="401"/>
      <c r="D252" s="354"/>
      <c r="E252" s="328"/>
      <c r="F252" s="336"/>
      <c r="G252" s="333"/>
      <c r="H252" s="344"/>
    </row>
    <row r="253" spans="1:8" s="155" customFormat="1" ht="12" hidden="1" customHeight="1" x14ac:dyDescent="0.2">
      <c r="A253" s="372">
        <v>12436</v>
      </c>
      <c r="B253" s="352" t="s">
        <v>220</v>
      </c>
      <c r="C253" s="401"/>
      <c r="D253" s="354"/>
      <c r="E253" s="328"/>
      <c r="F253" s="336"/>
      <c r="G253" s="333"/>
      <c r="H253" s="344"/>
    </row>
    <row r="254" spans="1:8" s="155" customFormat="1" ht="12" hidden="1" customHeight="1" x14ac:dyDescent="0.2">
      <c r="A254" s="372">
        <v>12437</v>
      </c>
      <c r="B254" s="352" t="s">
        <v>221</v>
      </c>
      <c r="C254" s="401"/>
      <c r="D254" s="354"/>
      <c r="E254" s="328"/>
      <c r="F254" s="336"/>
      <c r="G254" s="333"/>
      <c r="H254" s="344"/>
    </row>
    <row r="255" spans="1:8" s="155" customFormat="1" ht="12" hidden="1" customHeight="1" x14ac:dyDescent="0.2">
      <c r="A255" s="372">
        <v>12438</v>
      </c>
      <c r="B255" s="352" t="s">
        <v>222</v>
      </c>
      <c r="C255" s="401"/>
      <c r="D255" s="354"/>
      <c r="E255" s="328"/>
      <c r="F255" s="336"/>
      <c r="G255" s="333"/>
      <c r="H255" s="344"/>
    </row>
    <row r="256" spans="1:8" s="155" customFormat="1" ht="12" hidden="1" customHeight="1" x14ac:dyDescent="0.2">
      <c r="A256" s="372">
        <v>12439</v>
      </c>
      <c r="B256" s="352" t="s">
        <v>223</v>
      </c>
      <c r="C256" s="401"/>
      <c r="D256" s="354"/>
      <c r="E256" s="328"/>
      <c r="F256" s="336"/>
      <c r="G256" s="333"/>
      <c r="H256" s="344"/>
    </row>
    <row r="257" spans="1:8" s="155" customFormat="1" ht="12" hidden="1" customHeight="1" x14ac:dyDescent="0.2">
      <c r="A257" s="372">
        <v>1244</v>
      </c>
      <c r="B257" s="352" t="s">
        <v>224</v>
      </c>
      <c r="C257" s="401"/>
      <c r="D257" s="354"/>
      <c r="E257" s="328"/>
      <c r="F257" s="336"/>
      <c r="G257" s="333"/>
      <c r="H257" s="344"/>
    </row>
    <row r="258" spans="1:8" s="155" customFormat="1" ht="12" hidden="1" customHeight="1" x14ac:dyDescent="0.2">
      <c r="A258" s="372">
        <v>12441</v>
      </c>
      <c r="B258" s="352" t="s">
        <v>225</v>
      </c>
      <c r="C258" s="401"/>
      <c r="D258" s="354"/>
      <c r="E258" s="328"/>
      <c r="F258" s="336"/>
      <c r="G258" s="333"/>
      <c r="H258" s="344"/>
    </row>
    <row r="259" spans="1:8" s="155" customFormat="1" ht="12" hidden="1" customHeight="1" x14ac:dyDescent="0.2">
      <c r="A259" s="372">
        <v>12442</v>
      </c>
      <c r="B259" s="352" t="s">
        <v>227</v>
      </c>
      <c r="C259" s="401"/>
      <c r="D259" s="354"/>
      <c r="E259" s="328"/>
      <c r="F259" s="336"/>
      <c r="G259" s="333"/>
      <c r="H259" s="344"/>
    </row>
    <row r="260" spans="1:8" s="155" customFormat="1" ht="12" hidden="1" customHeight="1" x14ac:dyDescent="0.2">
      <c r="A260" s="372">
        <v>12443</v>
      </c>
      <c r="B260" s="352" t="s">
        <v>239</v>
      </c>
      <c r="C260" s="401"/>
      <c r="D260" s="354"/>
      <c r="E260" s="328"/>
      <c r="F260" s="336"/>
      <c r="G260" s="333"/>
      <c r="H260" s="344"/>
    </row>
    <row r="261" spans="1:8" s="155" customFormat="1" ht="12" hidden="1" customHeight="1" x14ac:dyDescent="0.2">
      <c r="A261" s="372">
        <v>12444</v>
      </c>
      <c r="B261" s="352" t="s">
        <v>229</v>
      </c>
      <c r="C261" s="401"/>
      <c r="D261" s="354"/>
      <c r="E261" s="328"/>
      <c r="F261" s="336"/>
      <c r="G261" s="333"/>
      <c r="H261" s="344"/>
    </row>
    <row r="262" spans="1:8" s="155" customFormat="1" ht="12" hidden="1" customHeight="1" x14ac:dyDescent="0.2">
      <c r="A262" s="372">
        <v>12445</v>
      </c>
      <c r="B262" s="352" t="s">
        <v>230</v>
      </c>
      <c r="C262" s="401"/>
      <c r="D262" s="354"/>
      <c r="E262" s="328"/>
      <c r="F262" s="336"/>
      <c r="G262" s="333"/>
      <c r="H262" s="344"/>
    </row>
    <row r="263" spans="1:8" s="155" customFormat="1" ht="12" hidden="1" customHeight="1" x14ac:dyDescent="0.2">
      <c r="A263" s="372">
        <v>1245</v>
      </c>
      <c r="B263" s="352" t="s">
        <v>231</v>
      </c>
      <c r="C263" s="401"/>
      <c r="D263" s="354"/>
      <c r="E263" s="328"/>
      <c r="F263" s="336"/>
      <c r="G263" s="333"/>
      <c r="H263" s="344"/>
    </row>
    <row r="264" spans="1:8" s="155" customFormat="1" ht="12" hidden="1" customHeight="1" x14ac:dyDescent="0.2">
      <c r="A264" s="372">
        <v>12451</v>
      </c>
      <c r="B264" s="352" t="s">
        <v>232</v>
      </c>
      <c r="C264" s="401"/>
      <c r="D264" s="354"/>
      <c r="E264" s="328"/>
      <c r="F264" s="336"/>
      <c r="G264" s="333"/>
      <c r="H264" s="344"/>
    </row>
    <row r="265" spans="1:8" s="155" customFormat="1" ht="12" hidden="1" customHeight="1" x14ac:dyDescent="0.2">
      <c r="A265" s="372">
        <v>12452</v>
      </c>
      <c r="B265" s="352" t="s">
        <v>233</v>
      </c>
      <c r="C265" s="401"/>
      <c r="D265" s="354"/>
      <c r="E265" s="328"/>
      <c r="F265" s="336"/>
      <c r="G265" s="333"/>
      <c r="H265" s="344"/>
    </row>
    <row r="266" spans="1:8" s="155" customFormat="1" ht="12" hidden="1" customHeight="1" x14ac:dyDescent="0.2">
      <c r="A266" s="372">
        <v>12453</v>
      </c>
      <c r="B266" s="352" t="s">
        <v>235</v>
      </c>
      <c r="C266" s="401"/>
      <c r="D266" s="354"/>
      <c r="E266" s="328"/>
      <c r="F266" s="336"/>
      <c r="G266" s="333"/>
      <c r="H266" s="344"/>
    </row>
    <row r="267" spans="1:8" s="155" customFormat="1" ht="12" hidden="1" customHeight="1" x14ac:dyDescent="0.2">
      <c r="A267" s="372">
        <v>12454</v>
      </c>
      <c r="B267" s="352" t="s">
        <v>236</v>
      </c>
      <c r="C267" s="401"/>
      <c r="D267" s="354"/>
      <c r="E267" s="328"/>
      <c r="F267" s="336"/>
      <c r="G267" s="333"/>
      <c r="H267" s="344"/>
    </row>
    <row r="268" spans="1:8" s="155" customFormat="1" ht="12" hidden="1" customHeight="1" x14ac:dyDescent="0.2">
      <c r="A268" s="371">
        <v>125</v>
      </c>
      <c r="B268" s="356" t="s">
        <v>240</v>
      </c>
      <c r="C268" s="401"/>
      <c r="D268" s="353">
        <f>SUM(C269:C281)</f>
        <v>0</v>
      </c>
      <c r="E268" s="332"/>
      <c r="F268" s="337"/>
      <c r="G268" s="330">
        <f>SUM(F269:F281)</f>
        <v>0</v>
      </c>
      <c r="H268" s="344"/>
    </row>
    <row r="269" spans="1:8" s="155" customFormat="1" ht="12" hidden="1" customHeight="1" x14ac:dyDescent="0.2">
      <c r="A269" s="372">
        <v>1251</v>
      </c>
      <c r="B269" s="352" t="s">
        <v>207</v>
      </c>
      <c r="C269" s="401"/>
      <c r="D269" s="354"/>
      <c r="E269" s="328"/>
      <c r="F269" s="336"/>
      <c r="G269" s="333"/>
      <c r="H269" s="344"/>
    </row>
    <row r="270" spans="1:8" s="155" customFormat="1" ht="12" hidden="1" customHeight="1" x14ac:dyDescent="0.2">
      <c r="A270" s="372">
        <v>12511</v>
      </c>
      <c r="B270" s="352" t="s">
        <v>241</v>
      </c>
      <c r="C270" s="401"/>
      <c r="D270" s="354"/>
      <c r="E270" s="328"/>
      <c r="F270" s="336"/>
      <c r="G270" s="333"/>
      <c r="H270" s="344"/>
    </row>
    <row r="271" spans="1:8" s="155" customFormat="1" ht="12" hidden="1" customHeight="1" x14ac:dyDescent="0.2">
      <c r="A271" s="372">
        <v>12512</v>
      </c>
      <c r="B271" s="352" t="s">
        <v>242</v>
      </c>
      <c r="C271" s="401"/>
      <c r="D271" s="354"/>
      <c r="E271" s="328"/>
      <c r="F271" s="336"/>
      <c r="G271" s="333"/>
      <c r="H271" s="344"/>
    </row>
    <row r="272" spans="1:8" s="155" customFormat="1" ht="12" hidden="1" customHeight="1" x14ac:dyDescent="0.2">
      <c r="A272" s="372">
        <v>1252</v>
      </c>
      <c r="B272" s="352" t="s">
        <v>209</v>
      </c>
      <c r="C272" s="401"/>
      <c r="D272" s="354"/>
      <c r="E272" s="328"/>
      <c r="F272" s="336"/>
      <c r="G272" s="333"/>
      <c r="H272" s="344"/>
    </row>
    <row r="273" spans="1:8" s="155" customFormat="1" ht="12" hidden="1" customHeight="1" x14ac:dyDescent="0.2">
      <c r="A273" s="372">
        <v>12521</v>
      </c>
      <c r="B273" s="352" t="s">
        <v>243</v>
      </c>
      <c r="C273" s="401"/>
      <c r="D273" s="354"/>
      <c r="E273" s="328"/>
      <c r="F273" s="336"/>
      <c r="G273" s="333"/>
      <c r="H273" s="344"/>
    </row>
    <row r="274" spans="1:8" s="155" customFormat="1" ht="12" hidden="1" customHeight="1" x14ac:dyDescent="0.2">
      <c r="A274" s="372">
        <v>12522</v>
      </c>
      <c r="B274" s="352" t="s">
        <v>244</v>
      </c>
      <c r="C274" s="401"/>
      <c r="D274" s="354"/>
      <c r="E274" s="328"/>
      <c r="F274" s="336"/>
      <c r="G274" s="333"/>
      <c r="H274" s="344"/>
    </row>
    <row r="275" spans="1:8" s="155" customFormat="1" ht="12" hidden="1" customHeight="1" x14ac:dyDescent="0.2">
      <c r="A275" s="372">
        <v>12523</v>
      </c>
      <c r="B275" s="352" t="s">
        <v>245</v>
      </c>
      <c r="C275" s="401"/>
      <c r="D275" s="354"/>
      <c r="E275" s="328"/>
      <c r="F275" s="336"/>
      <c r="G275" s="333"/>
      <c r="H275" s="344"/>
    </row>
    <row r="276" spans="1:8" s="155" customFormat="1" ht="12" hidden="1" customHeight="1" x14ac:dyDescent="0.2">
      <c r="A276" s="372">
        <v>12524</v>
      </c>
      <c r="B276" s="352" t="s">
        <v>246</v>
      </c>
      <c r="C276" s="401"/>
      <c r="D276" s="354"/>
      <c r="E276" s="328"/>
      <c r="F276" s="336"/>
      <c r="G276" s="333"/>
      <c r="H276" s="344"/>
    </row>
    <row r="277" spans="1:8" s="155" customFormat="1" ht="12" hidden="1" customHeight="1" x14ac:dyDescent="0.2">
      <c r="A277" s="372">
        <v>1253</v>
      </c>
      <c r="B277" s="352" t="s">
        <v>212</v>
      </c>
      <c r="C277" s="401"/>
      <c r="D277" s="354"/>
      <c r="E277" s="328"/>
      <c r="F277" s="336"/>
      <c r="G277" s="333"/>
      <c r="H277" s="344"/>
    </row>
    <row r="278" spans="1:8" s="155" customFormat="1" ht="12" hidden="1" customHeight="1" x14ac:dyDescent="0.2">
      <c r="A278" s="372">
        <v>12531</v>
      </c>
      <c r="B278" s="352" t="s">
        <v>247</v>
      </c>
      <c r="C278" s="401"/>
      <c r="D278" s="354"/>
      <c r="E278" s="328"/>
      <c r="F278" s="336"/>
      <c r="G278" s="333"/>
      <c r="H278" s="344"/>
    </row>
    <row r="279" spans="1:8" s="155" customFormat="1" ht="12" hidden="1" customHeight="1" x14ac:dyDescent="0.2">
      <c r="A279" s="372">
        <v>12532</v>
      </c>
      <c r="B279" s="352" t="s">
        <v>248</v>
      </c>
      <c r="C279" s="401"/>
      <c r="D279" s="354"/>
      <c r="E279" s="328"/>
      <c r="F279" s="336"/>
      <c r="G279" s="333"/>
      <c r="H279" s="344"/>
    </row>
    <row r="280" spans="1:8" s="155" customFormat="1" ht="12" hidden="1" customHeight="1" x14ac:dyDescent="0.2">
      <c r="A280" s="372">
        <v>12533</v>
      </c>
      <c r="B280" s="352" t="s">
        <v>249</v>
      </c>
      <c r="C280" s="401"/>
      <c r="D280" s="354"/>
      <c r="E280" s="328"/>
      <c r="F280" s="336"/>
      <c r="G280" s="333"/>
      <c r="H280" s="344"/>
    </row>
    <row r="281" spans="1:8" s="155" customFormat="1" ht="12" hidden="1" customHeight="1" x14ac:dyDescent="0.2">
      <c r="A281" s="372">
        <v>12534</v>
      </c>
      <c r="B281" s="352" t="s">
        <v>250</v>
      </c>
      <c r="C281" s="401"/>
      <c r="D281" s="354"/>
      <c r="E281" s="328"/>
      <c r="F281" s="336"/>
      <c r="G281" s="333"/>
      <c r="H281" s="344"/>
    </row>
    <row r="282" spans="1:8" s="155" customFormat="1" ht="12" customHeight="1" x14ac:dyDescent="0.2">
      <c r="A282" s="371">
        <v>126</v>
      </c>
      <c r="B282" s="363" t="s">
        <v>251</v>
      </c>
      <c r="C282" s="401"/>
      <c r="D282" s="353">
        <f>SUM(C283:C310)</f>
        <v>-1144281.5900000001</v>
      </c>
      <c r="E282" s="328"/>
      <c r="F282" s="336"/>
      <c r="G282" s="330">
        <f>SUM(F283:F310)</f>
        <v>0</v>
      </c>
      <c r="H282" s="344"/>
    </row>
    <row r="283" spans="1:8" s="155" customFormat="1" ht="12" hidden="1" customHeight="1" x14ac:dyDescent="0.2">
      <c r="A283" s="372">
        <v>1261</v>
      </c>
      <c r="B283" s="352" t="s">
        <v>207</v>
      </c>
      <c r="C283" s="401"/>
      <c r="D283" s="353"/>
      <c r="E283" s="328"/>
      <c r="F283" s="336"/>
      <c r="G283" s="330"/>
      <c r="H283" s="344"/>
    </row>
    <row r="284" spans="1:8" s="155" customFormat="1" ht="12" hidden="1" customHeight="1" x14ac:dyDescent="0.2">
      <c r="A284" s="372">
        <v>12611</v>
      </c>
      <c r="B284" s="352" t="s">
        <v>241</v>
      </c>
      <c r="C284" s="401"/>
      <c r="D284" s="354"/>
      <c r="E284" s="328"/>
      <c r="F284" s="336"/>
      <c r="G284" s="333"/>
      <c r="H284" s="344"/>
    </row>
    <row r="285" spans="1:8" s="155" customFormat="1" ht="12" hidden="1" customHeight="1" x14ac:dyDescent="0.2">
      <c r="A285" s="372">
        <v>12612</v>
      </c>
      <c r="B285" s="352" t="s">
        <v>242</v>
      </c>
      <c r="C285" s="401"/>
      <c r="D285" s="354"/>
      <c r="E285" s="328"/>
      <c r="F285" s="336"/>
      <c r="G285" s="333"/>
      <c r="H285" s="344"/>
    </row>
    <row r="286" spans="1:8" s="155" customFormat="1" ht="12" hidden="1" customHeight="1" x14ac:dyDescent="0.2">
      <c r="A286" s="372">
        <v>1262</v>
      </c>
      <c r="B286" s="352" t="s">
        <v>209</v>
      </c>
      <c r="C286" s="401"/>
      <c r="D286" s="354"/>
      <c r="E286" s="328"/>
      <c r="F286" s="336"/>
      <c r="G286" s="333"/>
      <c r="H286" s="344"/>
    </row>
    <row r="287" spans="1:8" s="155" customFormat="1" ht="12" hidden="1" customHeight="1" x14ac:dyDescent="0.2">
      <c r="A287" s="372">
        <v>12621</v>
      </c>
      <c r="B287" s="352" t="s">
        <v>243</v>
      </c>
      <c r="C287" s="401"/>
      <c r="D287" s="354"/>
      <c r="E287" s="328"/>
      <c r="F287" s="336"/>
      <c r="G287" s="333"/>
      <c r="H287" s="344"/>
    </row>
    <row r="288" spans="1:8" s="155" customFormat="1" ht="12" hidden="1" customHeight="1" x14ac:dyDescent="0.2">
      <c r="A288" s="372">
        <v>12622</v>
      </c>
      <c r="B288" s="352" t="s">
        <v>244</v>
      </c>
      <c r="C288" s="401"/>
      <c r="D288" s="354"/>
      <c r="E288" s="328"/>
      <c r="F288" s="336"/>
      <c r="G288" s="333"/>
      <c r="H288" s="344"/>
    </row>
    <row r="289" spans="1:8" s="155" customFormat="1" ht="12" hidden="1" customHeight="1" x14ac:dyDescent="0.2">
      <c r="A289" s="372">
        <v>12623</v>
      </c>
      <c r="B289" s="352" t="s">
        <v>245</v>
      </c>
      <c r="C289" s="401"/>
      <c r="D289" s="354"/>
      <c r="E289" s="328"/>
      <c r="F289" s="336"/>
      <c r="G289" s="333"/>
      <c r="H289" s="344"/>
    </row>
    <row r="290" spans="1:8" s="155" customFormat="1" ht="12" hidden="1" customHeight="1" x14ac:dyDescent="0.2">
      <c r="A290" s="372">
        <v>12624</v>
      </c>
      <c r="B290" s="352" t="s">
        <v>252</v>
      </c>
      <c r="C290" s="401"/>
      <c r="D290" s="354"/>
      <c r="E290" s="328"/>
      <c r="F290" s="336"/>
      <c r="G290" s="333"/>
      <c r="H290" s="344"/>
    </row>
    <row r="291" spans="1:8" s="155" customFormat="1" ht="12" customHeight="1" x14ac:dyDescent="0.2">
      <c r="A291" s="371">
        <v>1263</v>
      </c>
      <c r="B291" s="352" t="s">
        <v>213</v>
      </c>
      <c r="C291" s="398"/>
      <c r="D291" s="354"/>
      <c r="E291" s="328"/>
      <c r="F291" s="336"/>
      <c r="G291" s="333"/>
      <c r="H291" s="344"/>
    </row>
    <row r="292" spans="1:8" s="155" customFormat="1" ht="12" customHeight="1" x14ac:dyDescent="0.2">
      <c r="A292" s="372">
        <v>12631</v>
      </c>
      <c r="B292" s="352" t="s">
        <v>253</v>
      </c>
      <c r="C292" s="398">
        <v>-1048850.58</v>
      </c>
      <c r="D292" s="354"/>
      <c r="E292" s="328"/>
      <c r="F292" s="336"/>
      <c r="G292" s="333"/>
      <c r="H292" s="343" t="s">
        <v>215</v>
      </c>
    </row>
    <row r="293" spans="1:8" s="155" customFormat="1" ht="12" hidden="1" customHeight="1" x14ac:dyDescent="0.2">
      <c r="A293" s="372">
        <v>12632</v>
      </c>
      <c r="B293" s="352" t="s">
        <v>254</v>
      </c>
      <c r="C293" s="398"/>
      <c r="D293" s="354"/>
      <c r="E293" s="328"/>
      <c r="F293" s="336"/>
      <c r="G293" s="333"/>
      <c r="H293" s="344"/>
    </row>
    <row r="294" spans="1:8" s="155" customFormat="1" ht="12" hidden="1" customHeight="1" x14ac:dyDescent="0.2">
      <c r="A294" s="372">
        <v>12633</v>
      </c>
      <c r="B294" s="352" t="s">
        <v>255</v>
      </c>
      <c r="C294" s="398"/>
      <c r="D294" s="354"/>
      <c r="E294" s="328"/>
      <c r="F294" s="336"/>
      <c r="G294" s="333"/>
      <c r="H294" s="344"/>
    </row>
    <row r="295" spans="1:8" s="155" customFormat="1" ht="12" hidden="1" customHeight="1" x14ac:dyDescent="0.2">
      <c r="A295" s="372">
        <v>12634</v>
      </c>
      <c r="B295" s="352" t="s">
        <v>256</v>
      </c>
      <c r="C295" s="398"/>
      <c r="D295" s="354"/>
      <c r="E295" s="328"/>
      <c r="F295" s="336"/>
      <c r="G295" s="333"/>
      <c r="H295" s="344"/>
    </row>
    <row r="296" spans="1:8" s="155" customFormat="1" ht="12" hidden="1" customHeight="1" x14ac:dyDescent="0.2">
      <c r="A296" s="372">
        <v>1264</v>
      </c>
      <c r="B296" s="352" t="s">
        <v>224</v>
      </c>
      <c r="C296" s="398"/>
      <c r="D296" s="354"/>
      <c r="E296" s="328"/>
      <c r="F296" s="336"/>
      <c r="G296" s="333"/>
      <c r="H296" s="344"/>
    </row>
    <row r="297" spans="1:8" s="155" customFormat="1" ht="12" customHeight="1" thickBot="1" x14ac:dyDescent="0.25">
      <c r="A297" s="372">
        <v>12641</v>
      </c>
      <c r="B297" s="352" t="s">
        <v>257</v>
      </c>
      <c r="C297" s="404">
        <v>-95431.01</v>
      </c>
      <c r="D297" s="354"/>
      <c r="E297" s="328"/>
      <c r="F297" s="336"/>
      <c r="G297" s="333"/>
      <c r="H297" s="344"/>
    </row>
    <row r="298" spans="1:8" s="155" customFormat="1" ht="12" hidden="1" customHeight="1" x14ac:dyDescent="0.2">
      <c r="A298" s="372">
        <v>12642</v>
      </c>
      <c r="B298" s="352" t="s">
        <v>258</v>
      </c>
      <c r="C298" s="401"/>
      <c r="D298" s="354"/>
      <c r="E298" s="328"/>
      <c r="F298" s="336"/>
      <c r="G298" s="333"/>
      <c r="H298" s="344"/>
    </row>
    <row r="299" spans="1:8" s="155" customFormat="1" ht="12" hidden="1" customHeight="1" x14ac:dyDescent="0.2">
      <c r="A299" s="372">
        <v>12643</v>
      </c>
      <c r="B299" s="352" t="s">
        <v>259</v>
      </c>
      <c r="C299" s="401"/>
      <c r="D299" s="354"/>
      <c r="E299" s="328"/>
      <c r="F299" s="336"/>
      <c r="G299" s="333"/>
      <c r="H299" s="344"/>
    </row>
    <row r="300" spans="1:8" s="155" customFormat="1" ht="12" hidden="1" customHeight="1" x14ac:dyDescent="0.2">
      <c r="A300" s="372">
        <v>12644</v>
      </c>
      <c r="B300" s="352" t="s">
        <v>260</v>
      </c>
      <c r="C300" s="401"/>
      <c r="D300" s="354"/>
      <c r="E300" s="328"/>
      <c r="F300" s="336"/>
      <c r="G300" s="333"/>
      <c r="H300" s="344"/>
    </row>
    <row r="301" spans="1:8" s="155" customFormat="1" ht="12" hidden="1" customHeight="1" x14ac:dyDescent="0.2">
      <c r="A301" s="372">
        <v>1265</v>
      </c>
      <c r="B301" s="352" t="s">
        <v>231</v>
      </c>
      <c r="C301" s="401"/>
      <c r="D301" s="354"/>
      <c r="E301" s="328"/>
      <c r="F301" s="336"/>
      <c r="G301" s="333"/>
      <c r="H301" s="344"/>
    </row>
    <row r="302" spans="1:8" s="155" customFormat="1" ht="12" hidden="1" customHeight="1" x14ac:dyDescent="0.2">
      <c r="A302" s="372">
        <v>12651</v>
      </c>
      <c r="B302" s="352" t="s">
        <v>261</v>
      </c>
      <c r="C302" s="401"/>
      <c r="D302" s="354"/>
      <c r="E302" s="328"/>
      <c r="F302" s="336"/>
      <c r="G302" s="333"/>
      <c r="H302" s="344"/>
    </row>
    <row r="303" spans="1:8" s="155" customFormat="1" ht="12" hidden="1" customHeight="1" x14ac:dyDescent="0.2">
      <c r="A303" s="372">
        <v>12652</v>
      </c>
      <c r="B303" s="352" t="s">
        <v>262</v>
      </c>
      <c r="C303" s="401"/>
      <c r="D303" s="354"/>
      <c r="E303" s="328"/>
      <c r="F303" s="336"/>
      <c r="G303" s="333"/>
      <c r="H303" s="344"/>
    </row>
    <row r="304" spans="1:8" s="155" customFormat="1" ht="12" hidden="1" customHeight="1" x14ac:dyDescent="0.2">
      <c r="A304" s="372">
        <v>12653</v>
      </c>
      <c r="B304" s="352" t="s">
        <v>263</v>
      </c>
      <c r="C304" s="401"/>
      <c r="D304" s="354"/>
      <c r="E304" s="328"/>
      <c r="F304" s="336"/>
      <c r="G304" s="333"/>
      <c r="H304" s="344"/>
    </row>
    <row r="305" spans="1:8" s="155" customFormat="1" ht="12" hidden="1" customHeight="1" x14ac:dyDescent="0.2">
      <c r="A305" s="372">
        <v>12654</v>
      </c>
      <c r="B305" s="352" t="s">
        <v>264</v>
      </c>
      <c r="C305" s="401"/>
      <c r="D305" s="354"/>
      <c r="E305" s="328"/>
      <c r="F305" s="336"/>
      <c r="G305" s="333"/>
      <c r="H305" s="344"/>
    </row>
    <row r="306" spans="1:8" s="155" customFormat="1" ht="12" hidden="1" customHeight="1" x14ac:dyDescent="0.2">
      <c r="A306" s="372">
        <v>1266</v>
      </c>
      <c r="B306" s="352" t="s">
        <v>237</v>
      </c>
      <c r="C306" s="401"/>
      <c r="D306" s="354"/>
      <c r="E306" s="328"/>
      <c r="F306" s="336"/>
      <c r="G306" s="333"/>
      <c r="H306" s="344"/>
    </row>
    <row r="307" spans="1:8" s="155" customFormat="1" ht="12" hidden="1" customHeight="1" x14ac:dyDescent="0.2">
      <c r="A307" s="372">
        <v>12661</v>
      </c>
      <c r="B307" s="352" t="s">
        <v>265</v>
      </c>
      <c r="C307" s="401"/>
      <c r="D307" s="354"/>
      <c r="E307" s="328"/>
      <c r="F307" s="336"/>
      <c r="G307" s="333"/>
      <c r="H307" s="344"/>
    </row>
    <row r="308" spans="1:8" s="155" customFormat="1" ht="12" hidden="1" customHeight="1" x14ac:dyDescent="0.2">
      <c r="A308" s="372">
        <v>12662</v>
      </c>
      <c r="B308" s="352" t="s">
        <v>266</v>
      </c>
      <c r="C308" s="401"/>
      <c r="D308" s="354"/>
      <c r="E308" s="328"/>
      <c r="F308" s="336"/>
      <c r="G308" s="333"/>
      <c r="H308" s="344"/>
    </row>
    <row r="309" spans="1:8" s="155" customFormat="1" ht="12" hidden="1" customHeight="1" x14ac:dyDescent="0.2">
      <c r="A309" s="372">
        <v>12663</v>
      </c>
      <c r="B309" s="352" t="s">
        <v>267</v>
      </c>
      <c r="C309" s="401"/>
      <c r="D309" s="354"/>
      <c r="E309" s="328"/>
      <c r="F309" s="336"/>
      <c r="G309" s="333"/>
      <c r="H309" s="344"/>
    </row>
    <row r="310" spans="1:8" s="155" customFormat="1" ht="12" hidden="1" customHeight="1" x14ac:dyDescent="0.2">
      <c r="A310" s="372">
        <v>12664</v>
      </c>
      <c r="B310" s="352" t="s">
        <v>268</v>
      </c>
      <c r="C310" s="401"/>
      <c r="D310" s="354"/>
      <c r="E310" s="328"/>
      <c r="F310" s="336"/>
      <c r="G310" s="333"/>
      <c r="H310" s="344"/>
    </row>
    <row r="311" spans="1:8" s="155" customFormat="1" ht="12" customHeight="1" x14ac:dyDescent="0.2">
      <c r="A311" s="371">
        <v>127</v>
      </c>
      <c r="B311" s="356" t="s">
        <v>269</v>
      </c>
      <c r="C311" s="401"/>
      <c r="D311" s="353">
        <f>SUM(C312:C317)</f>
        <v>1826424579.72</v>
      </c>
      <c r="E311" s="332"/>
      <c r="F311" s="337"/>
      <c r="G311" s="330">
        <f>SUM(F312:F317)</f>
        <v>0</v>
      </c>
      <c r="H311" s="343" t="s">
        <v>270</v>
      </c>
    </row>
    <row r="312" spans="1:8" s="155" customFormat="1" ht="12" customHeight="1" x14ac:dyDescent="0.2">
      <c r="A312" s="371">
        <v>1271</v>
      </c>
      <c r="B312" s="352" t="s">
        <v>271</v>
      </c>
      <c r="C312" s="401"/>
      <c r="D312" s="354"/>
      <c r="E312" s="328"/>
      <c r="F312" s="336"/>
      <c r="G312" s="333"/>
      <c r="H312" s="344"/>
    </row>
    <row r="313" spans="1:8" s="155" customFormat="1" ht="12" customHeight="1" thickBot="1" x14ac:dyDescent="0.25">
      <c r="A313" s="372">
        <v>12711</v>
      </c>
      <c r="B313" s="352" t="s">
        <v>272</v>
      </c>
      <c r="C313" s="403">
        <v>1826424579.72</v>
      </c>
      <c r="D313" s="354"/>
      <c r="E313" s="328"/>
      <c r="F313" s="336"/>
      <c r="G313" s="333"/>
      <c r="H313" s="343" t="s">
        <v>270</v>
      </c>
    </row>
    <row r="314" spans="1:8" s="155" customFormat="1" ht="12" hidden="1" customHeight="1" x14ac:dyDescent="0.2">
      <c r="A314" s="372">
        <v>12712</v>
      </c>
      <c r="B314" s="352" t="s">
        <v>273</v>
      </c>
      <c r="C314" s="401"/>
      <c r="D314" s="354"/>
      <c r="E314" s="328"/>
      <c r="F314" s="336"/>
      <c r="G314" s="333"/>
      <c r="H314" s="344"/>
    </row>
    <row r="315" spans="1:8" s="155" customFormat="1" ht="12" hidden="1" customHeight="1" x14ac:dyDescent="0.2">
      <c r="A315" s="372">
        <v>1272</v>
      </c>
      <c r="B315" s="352" t="s">
        <v>274</v>
      </c>
      <c r="C315" s="401"/>
      <c r="D315" s="354"/>
      <c r="E315" s="328"/>
      <c r="F315" s="336"/>
      <c r="G315" s="333"/>
      <c r="H315" s="344"/>
    </row>
    <row r="316" spans="1:8" s="155" customFormat="1" ht="12" hidden="1" customHeight="1" x14ac:dyDescent="0.2">
      <c r="A316" s="372">
        <v>12721</v>
      </c>
      <c r="B316" s="352" t="s">
        <v>275</v>
      </c>
      <c r="C316" s="401"/>
      <c r="D316" s="354"/>
      <c r="E316" s="328"/>
      <c r="F316" s="336"/>
      <c r="G316" s="333"/>
      <c r="H316" s="344"/>
    </row>
    <row r="317" spans="1:8" s="155" customFormat="1" ht="12" hidden="1" customHeight="1" x14ac:dyDescent="0.2">
      <c r="A317" s="372">
        <v>12722</v>
      </c>
      <c r="B317" s="352" t="s">
        <v>276</v>
      </c>
      <c r="C317" s="401"/>
      <c r="D317" s="354"/>
      <c r="E317" s="328"/>
      <c r="F317" s="336"/>
      <c r="G317" s="333"/>
      <c r="H317" s="344"/>
    </row>
    <row r="318" spans="1:8" s="155" customFormat="1" ht="12" customHeight="1" x14ac:dyDescent="0.2">
      <c r="A318" s="371">
        <v>128</v>
      </c>
      <c r="B318" s="356" t="s">
        <v>277</v>
      </c>
      <c r="C318" s="401"/>
      <c r="D318" s="353">
        <f>SUM(C319:C327)</f>
        <v>1499804.4</v>
      </c>
      <c r="E318" s="332"/>
      <c r="F318" s="337"/>
      <c r="G318" s="330">
        <f>SUM(F319:F327)</f>
        <v>0</v>
      </c>
      <c r="H318" s="343" t="s">
        <v>278</v>
      </c>
    </row>
    <row r="319" spans="1:8" s="155" customFormat="1" ht="12" customHeight="1" x14ac:dyDescent="0.2">
      <c r="A319" s="371">
        <v>1281</v>
      </c>
      <c r="B319" s="352" t="s">
        <v>277</v>
      </c>
      <c r="C319" s="401"/>
      <c r="D319" s="354"/>
      <c r="E319" s="328"/>
      <c r="F319" s="336"/>
      <c r="G319" s="333"/>
      <c r="H319" s="344"/>
    </row>
    <row r="320" spans="1:8" s="155" customFormat="1" ht="12" customHeight="1" x14ac:dyDescent="0.2">
      <c r="A320" s="372">
        <v>12811</v>
      </c>
      <c r="B320" s="352" t="s">
        <v>277</v>
      </c>
      <c r="C320" s="401">
        <v>616811.88</v>
      </c>
      <c r="D320" s="354"/>
      <c r="E320" s="328"/>
      <c r="F320" s="336"/>
      <c r="G320" s="333"/>
      <c r="H320" s="343" t="s">
        <v>278</v>
      </c>
    </row>
    <row r="321" spans="1:8" s="155" customFormat="1" ht="12" hidden="1" customHeight="1" x14ac:dyDescent="0.2">
      <c r="A321" s="372">
        <v>12812</v>
      </c>
      <c r="B321" s="352" t="s">
        <v>279</v>
      </c>
      <c r="C321" s="401"/>
      <c r="D321" s="354"/>
      <c r="E321" s="328"/>
      <c r="F321" s="336"/>
      <c r="G321" s="333"/>
      <c r="H321" s="343" t="s">
        <v>278</v>
      </c>
    </row>
    <row r="322" spans="1:8" s="155" customFormat="1" ht="12" hidden="1" customHeight="1" x14ac:dyDescent="0.2">
      <c r="A322" s="372">
        <v>12813</v>
      </c>
      <c r="B322" s="352" t="s">
        <v>280</v>
      </c>
      <c r="C322" s="401"/>
      <c r="D322" s="354"/>
      <c r="E322" s="328"/>
      <c r="F322" s="336"/>
      <c r="G322" s="333"/>
      <c r="H322" s="343" t="s">
        <v>278</v>
      </c>
    </row>
    <row r="323" spans="1:8" s="155" customFormat="1" ht="12" hidden="1" customHeight="1" x14ac:dyDescent="0.2">
      <c r="A323" s="372">
        <v>12814</v>
      </c>
      <c r="B323" s="352" t="s">
        <v>281</v>
      </c>
      <c r="C323" s="401"/>
      <c r="D323" s="354"/>
      <c r="E323" s="328"/>
      <c r="F323" s="336"/>
      <c r="G323" s="333"/>
      <c r="H323" s="343" t="s">
        <v>278</v>
      </c>
    </row>
    <row r="324" spans="1:8" s="155" customFormat="1" ht="12" hidden="1" customHeight="1" x14ac:dyDescent="0.2">
      <c r="A324" s="372">
        <v>129</v>
      </c>
      <c r="B324" s="352" t="s">
        <v>282</v>
      </c>
      <c r="C324" s="401"/>
      <c r="D324" s="354"/>
      <c r="E324" s="328"/>
      <c r="F324" s="336"/>
      <c r="G324" s="333"/>
      <c r="H324" s="343" t="s">
        <v>278</v>
      </c>
    </row>
    <row r="325" spans="1:8" s="155" customFormat="1" ht="12" hidden="1" customHeight="1" x14ac:dyDescent="0.2">
      <c r="A325" s="372">
        <v>1291</v>
      </c>
      <c r="B325" s="352" t="s">
        <v>283</v>
      </c>
      <c r="C325" s="401"/>
      <c r="D325" s="354"/>
      <c r="E325" s="328"/>
      <c r="F325" s="336"/>
      <c r="G325" s="333"/>
      <c r="H325" s="343" t="s">
        <v>278</v>
      </c>
    </row>
    <row r="326" spans="1:8" s="155" customFormat="1" ht="12" customHeight="1" thickBot="1" x14ac:dyDescent="0.25">
      <c r="A326" s="372">
        <v>12911</v>
      </c>
      <c r="B326" s="352" t="s">
        <v>283</v>
      </c>
      <c r="C326" s="403">
        <v>882992.52</v>
      </c>
      <c r="D326" s="389"/>
      <c r="E326" s="328"/>
      <c r="F326" s="336"/>
      <c r="G326" s="333"/>
      <c r="H326" s="343" t="s">
        <v>278</v>
      </c>
    </row>
    <row r="327" spans="1:8" s="155" customFormat="1" ht="12" hidden="1" customHeight="1" x14ac:dyDescent="0.2">
      <c r="A327" s="372">
        <v>12912</v>
      </c>
      <c r="B327" s="352" t="s">
        <v>284</v>
      </c>
      <c r="C327" s="401"/>
      <c r="D327" s="354"/>
      <c r="E327" s="328"/>
      <c r="F327" s="336"/>
      <c r="G327" s="333"/>
      <c r="H327" s="344"/>
    </row>
    <row r="328" spans="1:8" ht="15.75" customHeight="1" thickBot="1" x14ac:dyDescent="0.3">
      <c r="A328" s="374"/>
      <c r="B328" s="357" t="s">
        <v>285</v>
      </c>
      <c r="C328" s="392"/>
      <c r="D328" s="380">
        <f>SUM(D173+D203+D212+D241+D268+D282+D311+D318)</f>
        <v>2965880591.9500003</v>
      </c>
      <c r="E328" s="328"/>
      <c r="F328" s="328"/>
      <c r="G328" s="330">
        <f>SUM(G173+G203+G212+G241+G268+G282+G311+G318)</f>
        <v>0</v>
      </c>
      <c r="H328" s="346"/>
    </row>
    <row r="329" spans="1:8" ht="15.75" customHeight="1" thickTop="1" thickBot="1" x14ac:dyDescent="0.3">
      <c r="A329" s="374"/>
      <c r="B329" s="359" t="s">
        <v>286</v>
      </c>
      <c r="C329" s="392"/>
      <c r="D329" s="405">
        <f>+D171+D328</f>
        <v>4092402770</v>
      </c>
      <c r="E329" s="328"/>
      <c r="F329" s="328"/>
      <c r="G329" s="338">
        <f>+G171+G328</f>
        <v>0</v>
      </c>
      <c r="H329" s="346"/>
    </row>
    <row r="330" spans="1:8" ht="12" customHeight="1" thickTop="1" x14ac:dyDescent="0.2">
      <c r="A330" s="374"/>
      <c r="B330" s="385" t="s">
        <v>287</v>
      </c>
      <c r="C330" s="392"/>
      <c r="D330" s="352"/>
      <c r="E330" s="328"/>
      <c r="F330" s="328"/>
      <c r="G330" s="328"/>
      <c r="H330" s="346"/>
    </row>
    <row r="331" spans="1:8" ht="12" customHeight="1" x14ac:dyDescent="0.2">
      <c r="A331" s="375">
        <v>21</v>
      </c>
      <c r="B331" s="355" t="s">
        <v>288</v>
      </c>
      <c r="C331" s="392"/>
      <c r="D331" s="352"/>
      <c r="E331" s="328"/>
      <c r="F331" s="328"/>
      <c r="G331" s="328"/>
      <c r="H331" s="346"/>
    </row>
    <row r="332" spans="1:8" s="157" customFormat="1" ht="12" customHeight="1" x14ac:dyDescent="0.2">
      <c r="A332" s="375">
        <v>211</v>
      </c>
      <c r="B332" s="355" t="s">
        <v>289</v>
      </c>
      <c r="C332" s="393"/>
      <c r="D332" s="355">
        <f>SUM(C333:C388)</f>
        <v>458887097.21000004</v>
      </c>
      <c r="E332" s="332"/>
      <c r="F332" s="332"/>
      <c r="G332" s="334">
        <f>SUM(F333:F388)</f>
        <v>0</v>
      </c>
      <c r="H332" s="343" t="s">
        <v>290</v>
      </c>
    </row>
    <row r="333" spans="1:8" ht="12" customHeight="1" x14ac:dyDescent="0.2">
      <c r="A333" s="374">
        <v>2111</v>
      </c>
      <c r="B333" s="362" t="s">
        <v>289</v>
      </c>
      <c r="C333" s="395"/>
      <c r="D333" s="352"/>
      <c r="E333" s="328"/>
      <c r="F333" s="333"/>
      <c r="G333" s="328"/>
      <c r="H333" s="346"/>
    </row>
    <row r="334" spans="1:8" ht="12" customHeight="1" x14ac:dyDescent="0.2">
      <c r="A334" s="374">
        <v>21111</v>
      </c>
      <c r="B334" s="362" t="s">
        <v>291</v>
      </c>
      <c r="C334" s="395">
        <v>64206559.719999999</v>
      </c>
      <c r="D334" s="352"/>
      <c r="E334" s="328"/>
      <c r="F334" s="333"/>
      <c r="G334" s="328"/>
      <c r="H334" s="343" t="s">
        <v>290</v>
      </c>
    </row>
    <row r="335" spans="1:8" ht="12" hidden="1" customHeight="1" x14ac:dyDescent="0.2">
      <c r="A335" s="374">
        <v>21112</v>
      </c>
      <c r="B335" s="362" t="s">
        <v>292</v>
      </c>
      <c r="C335" s="395"/>
      <c r="D335" s="352"/>
      <c r="E335" s="328"/>
      <c r="F335" s="333"/>
      <c r="G335" s="328"/>
      <c r="H335" s="346"/>
    </row>
    <row r="336" spans="1:8" ht="12" hidden="1" customHeight="1" x14ac:dyDescent="0.2">
      <c r="A336" s="374">
        <v>21113</v>
      </c>
      <c r="B336" s="362" t="s">
        <v>293</v>
      </c>
      <c r="C336" s="395"/>
      <c r="D336" s="352"/>
      <c r="E336" s="328"/>
      <c r="F336" s="333"/>
      <c r="G336" s="328"/>
      <c r="H336" s="346"/>
    </row>
    <row r="337" spans="1:8" ht="15" hidden="1" customHeight="1" x14ac:dyDescent="0.2">
      <c r="A337" s="374">
        <v>21114</v>
      </c>
      <c r="B337" s="361" t="s">
        <v>294</v>
      </c>
      <c r="C337" s="395"/>
      <c r="D337" s="352"/>
      <c r="E337" s="328"/>
      <c r="F337" s="333"/>
      <c r="G337" s="328"/>
      <c r="H337" s="346"/>
    </row>
    <row r="338" spans="1:8" ht="12" customHeight="1" x14ac:dyDescent="0.2">
      <c r="A338" s="375">
        <v>2112</v>
      </c>
      <c r="B338" s="362" t="s">
        <v>295</v>
      </c>
      <c r="C338" s="395"/>
      <c r="D338" s="352"/>
      <c r="E338" s="328"/>
      <c r="F338" s="333"/>
      <c r="G338" s="328"/>
      <c r="H338" s="346"/>
    </row>
    <row r="339" spans="1:8" ht="12" customHeight="1" x14ac:dyDescent="0.2">
      <c r="A339" s="374">
        <v>21121</v>
      </c>
      <c r="B339" s="362" t="s">
        <v>296</v>
      </c>
      <c r="C339" s="395">
        <v>105630773.48999999</v>
      </c>
      <c r="D339" s="352"/>
      <c r="E339" s="328"/>
      <c r="F339" s="333"/>
      <c r="G339" s="328"/>
      <c r="H339" s="343" t="s">
        <v>290</v>
      </c>
    </row>
    <row r="340" spans="1:8" ht="12" hidden="1" customHeight="1" x14ac:dyDescent="0.2">
      <c r="A340" s="374">
        <v>21122</v>
      </c>
      <c r="B340" s="362" t="s">
        <v>297</v>
      </c>
      <c r="C340" s="395"/>
      <c r="D340" s="352"/>
      <c r="E340" s="328"/>
      <c r="F340" s="333"/>
      <c r="G340" s="328"/>
      <c r="H340" s="346"/>
    </row>
    <row r="341" spans="1:8" ht="12" hidden="1" customHeight="1" x14ac:dyDescent="0.2">
      <c r="A341" s="374">
        <v>21123</v>
      </c>
      <c r="B341" s="362" t="s">
        <v>298</v>
      </c>
      <c r="C341" s="395"/>
      <c r="D341" s="352"/>
      <c r="E341" s="328"/>
      <c r="F341" s="333"/>
      <c r="G341" s="328"/>
      <c r="H341" s="346"/>
    </row>
    <row r="342" spans="1:8" ht="12" hidden="1" customHeight="1" x14ac:dyDescent="0.2">
      <c r="A342" s="374">
        <v>21124</v>
      </c>
      <c r="B342" s="362" t="s">
        <v>299</v>
      </c>
      <c r="C342" s="395"/>
      <c r="D342" s="352"/>
      <c r="E342" s="328"/>
      <c r="F342" s="333"/>
      <c r="G342" s="328"/>
      <c r="H342" s="346"/>
    </row>
    <row r="343" spans="1:8" ht="12" customHeight="1" x14ac:dyDescent="0.2">
      <c r="A343" s="375">
        <v>2113</v>
      </c>
      <c r="B343" s="362" t="s">
        <v>300</v>
      </c>
      <c r="C343" s="395"/>
      <c r="D343" s="352"/>
      <c r="E343" s="328"/>
      <c r="F343" s="333"/>
      <c r="G343" s="328"/>
      <c r="H343" s="346"/>
    </row>
    <row r="344" spans="1:8" ht="12" customHeight="1" x14ac:dyDescent="0.2">
      <c r="A344" s="374">
        <v>21131</v>
      </c>
      <c r="B344" s="352" t="s">
        <v>301</v>
      </c>
      <c r="C344" s="395">
        <v>154450945.27000001</v>
      </c>
      <c r="D344" s="352"/>
      <c r="E344" s="328"/>
      <c r="F344" s="333"/>
      <c r="G344" s="328"/>
      <c r="H344" s="343" t="s">
        <v>290</v>
      </c>
    </row>
    <row r="345" spans="1:8" ht="12" customHeight="1" x14ac:dyDescent="0.2">
      <c r="A345" s="374">
        <v>21132</v>
      </c>
      <c r="B345" s="352" t="s">
        <v>302</v>
      </c>
      <c r="C345" s="395">
        <v>6274597.0499999998</v>
      </c>
      <c r="D345" s="352"/>
      <c r="E345" s="328"/>
      <c r="F345" s="333"/>
      <c r="G345" s="328"/>
      <c r="H345" s="343" t="s">
        <v>290</v>
      </c>
    </row>
    <row r="346" spans="1:8" ht="12" hidden="1" customHeight="1" x14ac:dyDescent="0.2">
      <c r="A346" s="374">
        <v>21133</v>
      </c>
      <c r="B346" s="352" t="s">
        <v>303</v>
      </c>
      <c r="C346" s="395"/>
      <c r="D346" s="352"/>
      <c r="E346" s="328"/>
      <c r="F346" s="333"/>
      <c r="G346" s="328"/>
      <c r="H346" s="343" t="s">
        <v>290</v>
      </c>
    </row>
    <row r="347" spans="1:8" ht="12" customHeight="1" x14ac:dyDescent="0.2">
      <c r="A347" s="374">
        <v>21134</v>
      </c>
      <c r="B347" s="352" t="s">
        <v>304</v>
      </c>
      <c r="C347" s="395">
        <v>113103159.51000001</v>
      </c>
      <c r="D347" s="352"/>
      <c r="E347" s="328"/>
      <c r="F347" s="333"/>
      <c r="G347" s="328"/>
      <c r="H347" s="343" t="s">
        <v>290</v>
      </c>
    </row>
    <row r="348" spans="1:8" ht="12" customHeight="1" x14ac:dyDescent="0.2">
      <c r="A348" s="374">
        <v>21135</v>
      </c>
      <c r="B348" s="352" t="s">
        <v>305</v>
      </c>
      <c r="C348" s="395">
        <v>12580485.6</v>
      </c>
      <c r="D348" s="352"/>
      <c r="E348" s="328"/>
      <c r="F348" s="333"/>
      <c r="G348" s="328"/>
      <c r="H348" s="343" t="s">
        <v>290</v>
      </c>
    </row>
    <row r="349" spans="1:8" ht="12" hidden="1" customHeight="1" x14ac:dyDescent="0.2">
      <c r="A349" s="374">
        <v>2114</v>
      </c>
      <c r="B349" s="364" t="s">
        <v>306</v>
      </c>
      <c r="C349" s="395"/>
      <c r="D349" s="352"/>
      <c r="E349" s="335"/>
      <c r="F349" s="333"/>
      <c r="G349" s="328"/>
      <c r="H349" s="343" t="s">
        <v>290</v>
      </c>
    </row>
    <row r="350" spans="1:8" ht="12" hidden="1" customHeight="1" x14ac:dyDescent="0.2">
      <c r="A350" s="374">
        <v>21141</v>
      </c>
      <c r="B350" s="352" t="s">
        <v>307</v>
      </c>
      <c r="C350" s="395"/>
      <c r="D350" s="352"/>
      <c r="E350" s="335"/>
      <c r="F350" s="333"/>
      <c r="G350" s="328"/>
      <c r="H350" s="343" t="s">
        <v>290</v>
      </c>
    </row>
    <row r="351" spans="1:8" ht="12" hidden="1" customHeight="1" x14ac:dyDescent="0.2">
      <c r="A351" s="374">
        <v>21142</v>
      </c>
      <c r="B351" s="352" t="s">
        <v>308</v>
      </c>
      <c r="C351" s="395"/>
      <c r="D351" s="352"/>
      <c r="E351" s="335"/>
      <c r="F351" s="333"/>
      <c r="G351" s="328"/>
      <c r="H351" s="343" t="s">
        <v>290</v>
      </c>
    </row>
    <row r="352" spans="1:8" ht="12" hidden="1" customHeight="1" x14ac:dyDescent="0.2">
      <c r="A352" s="374">
        <v>21143</v>
      </c>
      <c r="B352" s="352" t="s">
        <v>309</v>
      </c>
      <c r="C352" s="395"/>
      <c r="D352" s="352"/>
      <c r="E352" s="335"/>
      <c r="F352" s="333"/>
      <c r="G352" s="328"/>
      <c r="H352" s="343" t="s">
        <v>290</v>
      </c>
    </row>
    <row r="353" spans="1:8" ht="12" hidden="1" customHeight="1" x14ac:dyDescent="0.2">
      <c r="A353" s="374">
        <v>21144</v>
      </c>
      <c r="B353" s="352" t="s">
        <v>310</v>
      </c>
      <c r="C353" s="395"/>
      <c r="D353" s="352"/>
      <c r="E353" s="335"/>
      <c r="F353" s="333"/>
      <c r="G353" s="328"/>
      <c r="H353" s="343" t="s">
        <v>290</v>
      </c>
    </row>
    <row r="354" spans="1:8" ht="12" hidden="1" customHeight="1" x14ac:dyDescent="0.2">
      <c r="A354" s="374">
        <v>21145</v>
      </c>
      <c r="B354" s="352" t="s">
        <v>311</v>
      </c>
      <c r="C354" s="395"/>
      <c r="D354" s="352"/>
      <c r="E354" s="335"/>
      <c r="F354" s="333"/>
      <c r="G354" s="328"/>
      <c r="H354" s="343" t="s">
        <v>290</v>
      </c>
    </row>
    <row r="355" spans="1:8" ht="12" hidden="1" customHeight="1" x14ac:dyDescent="0.2">
      <c r="A355" s="374">
        <v>2115</v>
      </c>
      <c r="B355" s="362" t="s">
        <v>312</v>
      </c>
      <c r="C355" s="395"/>
      <c r="D355" s="352"/>
      <c r="E355" s="328"/>
      <c r="F355" s="333"/>
      <c r="G355" s="328"/>
      <c r="H355" s="343" t="s">
        <v>290</v>
      </c>
    </row>
    <row r="356" spans="1:8" ht="12" hidden="1" customHeight="1" x14ac:dyDescent="0.2">
      <c r="A356" s="374">
        <v>21151</v>
      </c>
      <c r="B356" s="352" t="s">
        <v>313</v>
      </c>
      <c r="C356" s="395"/>
      <c r="D356" s="352"/>
      <c r="E356" s="328"/>
      <c r="F356" s="333"/>
      <c r="G356" s="328"/>
      <c r="H356" s="343" t="s">
        <v>290</v>
      </c>
    </row>
    <row r="357" spans="1:8" ht="12" hidden="1" customHeight="1" x14ac:dyDescent="0.2">
      <c r="A357" s="374">
        <v>21152</v>
      </c>
      <c r="B357" s="352" t="s">
        <v>314</v>
      </c>
      <c r="C357" s="395"/>
      <c r="D357" s="352"/>
      <c r="E357" s="328"/>
      <c r="F357" s="333"/>
      <c r="G357" s="328"/>
      <c r="H357" s="343" t="s">
        <v>290</v>
      </c>
    </row>
    <row r="358" spans="1:8" ht="12" hidden="1" customHeight="1" x14ac:dyDescent="0.2">
      <c r="A358" s="374">
        <v>21153</v>
      </c>
      <c r="B358" s="352" t="s">
        <v>315</v>
      </c>
      <c r="C358" s="395"/>
      <c r="D358" s="352"/>
      <c r="E358" s="328"/>
      <c r="F358" s="333"/>
      <c r="G358" s="328"/>
      <c r="H358" s="343" t="s">
        <v>290</v>
      </c>
    </row>
    <row r="359" spans="1:8" ht="12" hidden="1" customHeight="1" x14ac:dyDescent="0.2">
      <c r="A359" s="374">
        <v>21154</v>
      </c>
      <c r="B359" s="352" t="s">
        <v>316</v>
      </c>
      <c r="C359" s="395"/>
      <c r="D359" s="352"/>
      <c r="E359" s="328"/>
      <c r="F359" s="333"/>
      <c r="G359" s="328"/>
      <c r="H359" s="343" t="s">
        <v>290</v>
      </c>
    </row>
    <row r="360" spans="1:8" ht="12" hidden="1" customHeight="1" x14ac:dyDescent="0.2">
      <c r="A360" s="374">
        <v>21155</v>
      </c>
      <c r="B360" s="352" t="s">
        <v>317</v>
      </c>
      <c r="C360" s="395"/>
      <c r="D360" s="352"/>
      <c r="E360" s="328"/>
      <c r="F360" s="333"/>
      <c r="G360" s="328"/>
      <c r="H360" s="343" t="s">
        <v>290</v>
      </c>
    </row>
    <row r="361" spans="1:8" ht="12" hidden="1" customHeight="1" x14ac:dyDescent="0.2">
      <c r="A361" s="374">
        <v>21156</v>
      </c>
      <c r="B361" s="352" t="s">
        <v>318</v>
      </c>
      <c r="C361" s="395"/>
      <c r="D361" s="352"/>
      <c r="E361" s="328"/>
      <c r="F361" s="333"/>
      <c r="G361" s="328"/>
      <c r="H361" s="343" t="s">
        <v>290</v>
      </c>
    </row>
    <row r="362" spans="1:8" ht="12" hidden="1" customHeight="1" x14ac:dyDescent="0.2">
      <c r="A362" s="374">
        <v>21157</v>
      </c>
      <c r="B362" s="352" t="s">
        <v>319</v>
      </c>
      <c r="C362" s="395"/>
      <c r="D362" s="352"/>
      <c r="E362" s="328"/>
      <c r="F362" s="333"/>
      <c r="G362" s="328"/>
      <c r="H362" s="343" t="s">
        <v>290</v>
      </c>
    </row>
    <row r="363" spans="1:8" ht="12" hidden="1" customHeight="1" x14ac:dyDescent="0.2">
      <c r="A363" s="374">
        <v>21158</v>
      </c>
      <c r="B363" s="352" t="s">
        <v>320</v>
      </c>
      <c r="C363" s="395"/>
      <c r="D363" s="352"/>
      <c r="E363" s="328"/>
      <c r="F363" s="333"/>
      <c r="G363" s="328"/>
      <c r="H363" s="343" t="s">
        <v>290</v>
      </c>
    </row>
    <row r="364" spans="1:8" ht="12" hidden="1" customHeight="1" x14ac:dyDescent="0.2">
      <c r="A364" s="374">
        <v>2116</v>
      </c>
      <c r="B364" s="362" t="s">
        <v>321</v>
      </c>
      <c r="C364" s="392"/>
      <c r="D364" s="355"/>
      <c r="E364" s="328"/>
      <c r="F364" s="328"/>
      <c r="G364" s="334"/>
      <c r="H364" s="343" t="s">
        <v>290</v>
      </c>
    </row>
    <row r="365" spans="1:8" ht="12" hidden="1" customHeight="1" x14ac:dyDescent="0.2">
      <c r="A365" s="374">
        <v>21161</v>
      </c>
      <c r="B365" s="352" t="s">
        <v>322</v>
      </c>
      <c r="C365" s="392"/>
      <c r="D365" s="355"/>
      <c r="E365" s="328"/>
      <c r="F365" s="328"/>
      <c r="G365" s="334"/>
      <c r="H365" s="343" t="s">
        <v>290</v>
      </c>
    </row>
    <row r="366" spans="1:8" ht="12" hidden="1" customHeight="1" x14ac:dyDescent="0.2">
      <c r="A366" s="374">
        <v>21162</v>
      </c>
      <c r="B366" s="352" t="s">
        <v>323</v>
      </c>
      <c r="C366" s="392"/>
      <c r="D366" s="355"/>
      <c r="E366" s="328"/>
      <c r="F366" s="328"/>
      <c r="G366" s="334"/>
      <c r="H366" s="343" t="s">
        <v>290</v>
      </c>
    </row>
    <row r="367" spans="1:8" ht="12" hidden="1" customHeight="1" x14ac:dyDescent="0.2">
      <c r="A367" s="374">
        <v>21163</v>
      </c>
      <c r="B367" s="352" t="s">
        <v>324</v>
      </c>
      <c r="C367" s="392"/>
      <c r="D367" s="355"/>
      <c r="E367" s="328"/>
      <c r="F367" s="328"/>
      <c r="G367" s="334"/>
      <c r="H367" s="343" t="s">
        <v>290</v>
      </c>
    </row>
    <row r="368" spans="1:8" ht="12" hidden="1" customHeight="1" x14ac:dyDescent="0.2">
      <c r="A368" s="374">
        <v>21164</v>
      </c>
      <c r="B368" s="352" t="s">
        <v>325</v>
      </c>
      <c r="C368" s="392"/>
      <c r="D368" s="355"/>
      <c r="E368" s="328"/>
      <c r="F368" s="328"/>
      <c r="G368" s="334"/>
      <c r="H368" s="343" t="s">
        <v>290</v>
      </c>
    </row>
    <row r="369" spans="1:8" ht="12" hidden="1" customHeight="1" x14ac:dyDescent="0.2">
      <c r="A369" s="374">
        <v>21165</v>
      </c>
      <c r="B369" s="352" t="s">
        <v>326</v>
      </c>
      <c r="C369" s="392"/>
      <c r="D369" s="355"/>
      <c r="E369" s="328"/>
      <c r="F369" s="328"/>
      <c r="G369" s="334"/>
      <c r="H369" s="343" t="s">
        <v>290</v>
      </c>
    </row>
    <row r="370" spans="1:8" ht="12" hidden="1" customHeight="1" x14ac:dyDescent="0.2">
      <c r="A370" s="374">
        <v>21166</v>
      </c>
      <c r="B370" s="352" t="s">
        <v>327</v>
      </c>
      <c r="C370" s="392"/>
      <c r="D370" s="355"/>
      <c r="E370" s="328"/>
      <c r="F370" s="328"/>
      <c r="G370" s="334"/>
      <c r="H370" s="343" t="s">
        <v>290</v>
      </c>
    </row>
    <row r="371" spans="1:8" ht="12" hidden="1" customHeight="1" x14ac:dyDescent="0.2">
      <c r="A371" s="374">
        <v>2117</v>
      </c>
      <c r="B371" s="352" t="s">
        <v>328</v>
      </c>
      <c r="C371" s="395"/>
      <c r="D371" s="352"/>
      <c r="E371" s="328"/>
      <c r="F371" s="333"/>
      <c r="G371" s="328"/>
      <c r="H371" s="343" t="s">
        <v>290</v>
      </c>
    </row>
    <row r="372" spans="1:8" ht="12" hidden="1" customHeight="1" x14ac:dyDescent="0.2">
      <c r="A372" s="374">
        <v>21171</v>
      </c>
      <c r="B372" s="352" t="s">
        <v>329</v>
      </c>
      <c r="C372" s="395"/>
      <c r="D372" s="352"/>
      <c r="E372" s="328"/>
      <c r="F372" s="333"/>
      <c r="G372" s="328"/>
      <c r="H372" s="343" t="s">
        <v>290</v>
      </c>
    </row>
    <row r="373" spans="1:8" ht="12" hidden="1" customHeight="1" x14ac:dyDescent="0.2">
      <c r="A373" s="374">
        <v>21172</v>
      </c>
      <c r="B373" s="352" t="s">
        <v>330</v>
      </c>
      <c r="C373" s="395"/>
      <c r="D373" s="352"/>
      <c r="E373" s="328"/>
      <c r="F373" s="333"/>
      <c r="G373" s="328"/>
      <c r="H373" s="343" t="s">
        <v>290</v>
      </c>
    </row>
    <row r="374" spans="1:8" ht="12" hidden="1" customHeight="1" x14ac:dyDescent="0.2">
      <c r="A374" s="374">
        <v>21173</v>
      </c>
      <c r="B374" s="352" t="s">
        <v>331</v>
      </c>
      <c r="C374" s="395"/>
      <c r="D374" s="352"/>
      <c r="E374" s="328"/>
      <c r="F374" s="333"/>
      <c r="G374" s="328"/>
      <c r="H374" s="343" t="s">
        <v>290</v>
      </c>
    </row>
    <row r="375" spans="1:8" ht="12" hidden="1" customHeight="1" x14ac:dyDescent="0.2">
      <c r="A375" s="374">
        <v>21174</v>
      </c>
      <c r="B375" s="352" t="s">
        <v>332</v>
      </c>
      <c r="C375" s="395"/>
      <c r="D375" s="352"/>
      <c r="E375" s="328"/>
      <c r="F375" s="333"/>
      <c r="G375" s="328"/>
      <c r="H375" s="343" t="s">
        <v>290</v>
      </c>
    </row>
    <row r="376" spans="1:8" ht="12" hidden="1" customHeight="1" x14ac:dyDescent="0.2">
      <c r="A376" s="374">
        <v>2118</v>
      </c>
      <c r="B376" s="352" t="s">
        <v>333</v>
      </c>
      <c r="C376" s="395"/>
      <c r="D376" s="352"/>
      <c r="E376" s="328"/>
      <c r="F376" s="333"/>
      <c r="G376" s="328"/>
      <c r="H376" s="343" t="s">
        <v>290</v>
      </c>
    </row>
    <row r="377" spans="1:8" ht="12" hidden="1" customHeight="1" x14ac:dyDescent="0.2">
      <c r="A377" s="374">
        <v>21181</v>
      </c>
      <c r="B377" s="352" t="s">
        <v>334</v>
      </c>
      <c r="C377" s="395"/>
      <c r="D377" s="352"/>
      <c r="E377" s="328"/>
      <c r="F377" s="333"/>
      <c r="G377" s="328"/>
      <c r="H377" s="343" t="s">
        <v>290</v>
      </c>
    </row>
    <row r="378" spans="1:8" ht="12" hidden="1" customHeight="1" x14ac:dyDescent="0.2">
      <c r="A378" s="374">
        <v>21182</v>
      </c>
      <c r="B378" s="352" t="s">
        <v>335</v>
      </c>
      <c r="C378" s="395"/>
      <c r="D378" s="352"/>
      <c r="E378" s="328"/>
      <c r="F378" s="333"/>
      <c r="G378" s="328"/>
      <c r="H378" s="343" t="s">
        <v>290</v>
      </c>
    </row>
    <row r="379" spans="1:8" ht="12" customHeight="1" thickBot="1" x14ac:dyDescent="0.25">
      <c r="A379" s="375">
        <v>2119</v>
      </c>
      <c r="B379" s="362" t="s">
        <v>336</v>
      </c>
      <c r="C379" s="394">
        <f>9835.57+30741+2600000</f>
        <v>2640576.5699999998</v>
      </c>
      <c r="D379" s="356"/>
      <c r="E379" s="328"/>
      <c r="F379" s="328"/>
      <c r="G379" s="332"/>
      <c r="H379" s="343" t="s">
        <v>290</v>
      </c>
    </row>
    <row r="380" spans="1:8" ht="12" hidden="1" customHeight="1" x14ac:dyDescent="0.2">
      <c r="A380" s="374">
        <v>21191</v>
      </c>
      <c r="B380" s="352" t="s">
        <v>337</v>
      </c>
      <c r="C380" s="392"/>
      <c r="D380" s="356"/>
      <c r="E380" s="328"/>
      <c r="F380" s="328"/>
      <c r="G380" s="332"/>
      <c r="H380" s="346"/>
    </row>
    <row r="381" spans="1:8" ht="12" hidden="1" customHeight="1" x14ac:dyDescent="0.2">
      <c r="A381" s="374">
        <v>21192</v>
      </c>
      <c r="B381" s="352" t="s">
        <v>338</v>
      </c>
      <c r="C381" s="392"/>
      <c r="D381" s="356"/>
      <c r="E381" s="328"/>
      <c r="F381" s="328"/>
      <c r="G381" s="332"/>
      <c r="H381" s="346"/>
    </row>
    <row r="382" spans="1:8" ht="12" hidden="1" customHeight="1" x14ac:dyDescent="0.2">
      <c r="A382" s="374">
        <v>21193</v>
      </c>
      <c r="B382" s="352" t="s">
        <v>339</v>
      </c>
      <c r="C382" s="392"/>
      <c r="D382" s="356"/>
      <c r="E382" s="328"/>
      <c r="F382" s="328"/>
      <c r="G382" s="332"/>
      <c r="H382" s="346"/>
    </row>
    <row r="383" spans="1:8" ht="12" hidden="1" customHeight="1" x14ac:dyDescent="0.2">
      <c r="A383" s="374">
        <v>21194</v>
      </c>
      <c r="B383" s="352" t="s">
        <v>340</v>
      </c>
      <c r="C383" s="392"/>
      <c r="D383" s="356"/>
      <c r="E383" s="328"/>
      <c r="F383" s="328"/>
      <c r="G383" s="332"/>
      <c r="H383" s="346"/>
    </row>
    <row r="384" spans="1:8" ht="12" hidden="1" customHeight="1" x14ac:dyDescent="0.2">
      <c r="A384" s="374">
        <v>21195</v>
      </c>
      <c r="B384" s="352" t="s">
        <v>341</v>
      </c>
      <c r="C384" s="392"/>
      <c r="D384" s="356"/>
      <c r="E384" s="328"/>
      <c r="F384" s="328"/>
      <c r="G384" s="332"/>
      <c r="H384" s="346"/>
    </row>
    <row r="385" spans="1:8" ht="12" hidden="1" customHeight="1" x14ac:dyDescent="0.2">
      <c r="A385" s="374">
        <v>21196</v>
      </c>
      <c r="B385" s="352" t="s">
        <v>336</v>
      </c>
      <c r="C385" s="392"/>
      <c r="D385" s="356"/>
      <c r="E385" s="328"/>
      <c r="F385" s="328"/>
      <c r="G385" s="332"/>
      <c r="H385" s="346"/>
    </row>
    <row r="386" spans="1:8" ht="12" hidden="1" customHeight="1" x14ac:dyDescent="0.2">
      <c r="A386" s="374">
        <v>21197</v>
      </c>
      <c r="B386" s="352" t="s">
        <v>342</v>
      </c>
      <c r="C386" s="392"/>
      <c r="D386" s="356"/>
      <c r="E386" s="328"/>
      <c r="F386" s="328"/>
      <c r="G386" s="332"/>
      <c r="H386" s="346"/>
    </row>
    <row r="387" spans="1:8" ht="12" hidden="1" customHeight="1" x14ac:dyDescent="0.2">
      <c r="A387" s="374">
        <v>21198</v>
      </c>
      <c r="B387" s="352" t="s">
        <v>343</v>
      </c>
      <c r="C387" s="392"/>
      <c r="D387" s="356"/>
      <c r="E387" s="328"/>
      <c r="F387" s="328"/>
      <c r="G387" s="332"/>
      <c r="H387" s="346"/>
    </row>
    <row r="388" spans="1:8" ht="12" hidden="1" customHeight="1" x14ac:dyDescent="0.2">
      <c r="A388" s="374">
        <v>21199</v>
      </c>
      <c r="B388" s="352" t="s">
        <v>344</v>
      </c>
      <c r="C388" s="392"/>
      <c r="D388" s="356"/>
      <c r="E388" s="328"/>
      <c r="F388" s="328"/>
      <c r="G388" s="332"/>
      <c r="H388" s="346"/>
    </row>
    <row r="389" spans="1:8" ht="12" hidden="1" customHeight="1" x14ac:dyDescent="0.2">
      <c r="A389" s="375">
        <v>212</v>
      </c>
      <c r="B389" s="356" t="s">
        <v>345</v>
      </c>
      <c r="C389" s="392"/>
      <c r="D389" s="355">
        <f>SUM(C390:C410)</f>
        <v>0</v>
      </c>
      <c r="E389" s="328"/>
      <c r="F389" s="328"/>
      <c r="G389" s="334">
        <f>SUM(F390:F410)</f>
        <v>0</v>
      </c>
      <c r="H389" s="346"/>
    </row>
    <row r="390" spans="1:8" ht="12" hidden="1" customHeight="1" x14ac:dyDescent="0.2">
      <c r="A390" s="374">
        <v>2121</v>
      </c>
      <c r="B390" s="352" t="s">
        <v>346</v>
      </c>
      <c r="C390" s="395"/>
      <c r="D390" s="352"/>
      <c r="E390" s="328"/>
      <c r="F390" s="333"/>
      <c r="G390" s="328"/>
      <c r="H390" s="346"/>
    </row>
    <row r="391" spans="1:8" ht="12" hidden="1" customHeight="1" x14ac:dyDescent="0.2">
      <c r="A391" s="374">
        <v>21211</v>
      </c>
      <c r="B391" s="352" t="s">
        <v>346</v>
      </c>
      <c r="C391" s="395"/>
      <c r="D391" s="352"/>
      <c r="E391" s="328"/>
      <c r="F391" s="333"/>
      <c r="G391" s="328"/>
      <c r="H391" s="346"/>
    </row>
    <row r="392" spans="1:8" ht="12" hidden="1" customHeight="1" x14ac:dyDescent="0.2">
      <c r="A392" s="374">
        <v>2122</v>
      </c>
      <c r="B392" s="352" t="s">
        <v>347</v>
      </c>
      <c r="C392" s="395"/>
      <c r="D392" s="352"/>
      <c r="E392" s="328"/>
      <c r="F392" s="333"/>
      <c r="G392" s="328"/>
      <c r="H392" s="346"/>
    </row>
    <row r="393" spans="1:8" ht="12" hidden="1" customHeight="1" x14ac:dyDescent="0.2">
      <c r="A393" s="374">
        <v>21221</v>
      </c>
      <c r="B393" s="352" t="s">
        <v>348</v>
      </c>
      <c r="C393" s="395"/>
      <c r="D393" s="352"/>
      <c r="E393" s="328"/>
      <c r="F393" s="333"/>
      <c r="G393" s="328"/>
      <c r="H393" s="346"/>
    </row>
    <row r="394" spans="1:8" ht="12" hidden="1" customHeight="1" x14ac:dyDescent="0.2">
      <c r="A394" s="374">
        <v>21222</v>
      </c>
      <c r="B394" s="352" t="s">
        <v>349</v>
      </c>
      <c r="C394" s="395"/>
      <c r="D394" s="352"/>
      <c r="E394" s="328"/>
      <c r="F394" s="333"/>
      <c r="G394" s="328"/>
      <c r="H394" s="346"/>
    </row>
    <row r="395" spans="1:8" ht="12" hidden="1" customHeight="1" x14ac:dyDescent="0.2">
      <c r="A395" s="374">
        <v>2123</v>
      </c>
      <c r="B395" s="352" t="s">
        <v>350</v>
      </c>
      <c r="C395" s="395"/>
      <c r="D395" s="352"/>
      <c r="E395" s="328"/>
      <c r="F395" s="333"/>
      <c r="G395" s="328"/>
      <c r="H395" s="346"/>
    </row>
    <row r="396" spans="1:8" ht="12" hidden="1" customHeight="1" x14ac:dyDescent="0.2">
      <c r="A396" s="374">
        <v>21231</v>
      </c>
      <c r="B396" s="352" t="s">
        <v>351</v>
      </c>
      <c r="C396" s="395"/>
      <c r="D396" s="352"/>
      <c r="E396" s="328"/>
      <c r="F396" s="333"/>
      <c r="G396" s="328"/>
      <c r="H396" s="346"/>
    </row>
    <row r="397" spans="1:8" ht="12" hidden="1" customHeight="1" x14ac:dyDescent="0.2">
      <c r="A397" s="374">
        <v>21232</v>
      </c>
      <c r="B397" s="352" t="s">
        <v>352</v>
      </c>
      <c r="C397" s="395"/>
      <c r="D397" s="352"/>
      <c r="E397" s="328"/>
      <c r="F397" s="333"/>
      <c r="G397" s="328"/>
      <c r="H397" s="346"/>
    </row>
    <row r="398" spans="1:8" ht="15" hidden="1" customHeight="1" x14ac:dyDescent="0.2">
      <c r="A398" s="376">
        <v>21233</v>
      </c>
      <c r="B398" s="365" t="s">
        <v>353</v>
      </c>
      <c r="C398" s="395"/>
      <c r="D398" s="352"/>
      <c r="E398" s="328"/>
      <c r="F398" s="333"/>
      <c r="G398" s="328"/>
      <c r="H398" s="346"/>
    </row>
    <row r="399" spans="1:8" ht="12" hidden="1" customHeight="1" x14ac:dyDescent="0.2">
      <c r="A399" s="374">
        <v>21234</v>
      </c>
      <c r="B399" s="352" t="s">
        <v>354</v>
      </c>
      <c r="C399" s="395"/>
      <c r="D399" s="352"/>
      <c r="E399" s="328"/>
      <c r="F399" s="333"/>
      <c r="G399" s="328"/>
      <c r="H399" s="346"/>
    </row>
    <row r="400" spans="1:8" ht="12" hidden="1" customHeight="1" x14ac:dyDescent="0.2">
      <c r="A400" s="374">
        <v>21235</v>
      </c>
      <c r="B400" s="352" t="s">
        <v>355</v>
      </c>
      <c r="C400" s="395"/>
      <c r="D400" s="352"/>
      <c r="E400" s="328"/>
      <c r="F400" s="333"/>
      <c r="G400" s="328"/>
      <c r="H400" s="346"/>
    </row>
    <row r="401" spans="1:8" ht="12" hidden="1" customHeight="1" x14ac:dyDescent="0.2">
      <c r="A401" s="374">
        <v>21236</v>
      </c>
      <c r="B401" s="352" t="s">
        <v>356</v>
      </c>
      <c r="C401" s="395"/>
      <c r="D401" s="352"/>
      <c r="E401" s="328"/>
      <c r="F401" s="333"/>
      <c r="G401" s="328"/>
      <c r="H401" s="346"/>
    </row>
    <row r="402" spans="1:8" ht="12" hidden="1" customHeight="1" x14ac:dyDescent="0.2">
      <c r="A402" s="374">
        <v>21237</v>
      </c>
      <c r="B402" s="352" t="s">
        <v>357</v>
      </c>
      <c r="C402" s="395"/>
      <c r="D402" s="352"/>
      <c r="E402" s="328"/>
      <c r="F402" s="333"/>
      <c r="G402" s="328"/>
      <c r="H402" s="346"/>
    </row>
    <row r="403" spans="1:8" ht="12" hidden="1" customHeight="1" x14ac:dyDescent="0.2">
      <c r="A403" s="374">
        <v>21238</v>
      </c>
      <c r="B403" s="352" t="s">
        <v>358</v>
      </c>
      <c r="C403" s="395"/>
      <c r="D403" s="352"/>
      <c r="E403" s="328"/>
      <c r="F403" s="333"/>
      <c r="G403" s="328"/>
      <c r="H403" s="346"/>
    </row>
    <row r="404" spans="1:8" ht="12" hidden="1" customHeight="1" x14ac:dyDescent="0.2">
      <c r="A404" s="374">
        <v>2124</v>
      </c>
      <c r="B404" s="352" t="s">
        <v>359</v>
      </c>
      <c r="C404" s="395"/>
      <c r="D404" s="352"/>
      <c r="E404" s="328"/>
      <c r="F404" s="333"/>
      <c r="G404" s="328"/>
      <c r="H404" s="346"/>
    </row>
    <row r="405" spans="1:8" ht="12" hidden="1" customHeight="1" x14ac:dyDescent="0.2">
      <c r="A405" s="374">
        <v>21241</v>
      </c>
      <c r="B405" s="352" t="s">
        <v>359</v>
      </c>
      <c r="C405" s="392"/>
      <c r="D405" s="352"/>
      <c r="E405" s="328"/>
      <c r="F405" s="333"/>
      <c r="G405" s="328"/>
      <c r="H405" s="346"/>
    </row>
    <row r="406" spans="1:8" ht="12" hidden="1" customHeight="1" x14ac:dyDescent="0.2">
      <c r="A406" s="374">
        <v>2125</v>
      </c>
      <c r="B406" s="352" t="s">
        <v>360</v>
      </c>
      <c r="C406" s="395"/>
      <c r="D406" s="352"/>
      <c r="E406" s="328"/>
      <c r="F406" s="333"/>
      <c r="G406" s="328"/>
      <c r="H406" s="346"/>
    </row>
    <row r="407" spans="1:8" ht="12" hidden="1" customHeight="1" x14ac:dyDescent="0.2">
      <c r="A407" s="374">
        <v>21251</v>
      </c>
      <c r="B407" s="352" t="s">
        <v>361</v>
      </c>
      <c r="C407" s="395"/>
      <c r="D407" s="352"/>
      <c r="E407" s="328"/>
      <c r="F407" s="333"/>
      <c r="G407" s="328"/>
      <c r="H407" s="346"/>
    </row>
    <row r="408" spans="1:8" ht="12" hidden="1" customHeight="1" x14ac:dyDescent="0.2">
      <c r="A408" s="374">
        <v>21252</v>
      </c>
      <c r="B408" s="352" t="s">
        <v>362</v>
      </c>
      <c r="C408" s="395"/>
      <c r="D408" s="352"/>
      <c r="E408" s="328"/>
      <c r="F408" s="333"/>
      <c r="G408" s="328"/>
      <c r="H408" s="346"/>
    </row>
    <row r="409" spans="1:8" ht="12" hidden="1" customHeight="1" x14ac:dyDescent="0.2">
      <c r="A409" s="374">
        <v>21253</v>
      </c>
      <c r="B409" s="352" t="s">
        <v>363</v>
      </c>
      <c r="C409" s="395"/>
      <c r="D409" s="352"/>
      <c r="E409" s="328"/>
      <c r="F409" s="333"/>
      <c r="G409" s="328"/>
      <c r="H409" s="346"/>
    </row>
    <row r="410" spans="1:8" ht="12" hidden="1" customHeight="1" x14ac:dyDescent="0.2">
      <c r="A410" s="374">
        <v>21254</v>
      </c>
      <c r="B410" s="352" t="s">
        <v>364</v>
      </c>
      <c r="C410" s="395"/>
      <c r="D410" s="352"/>
      <c r="E410" s="328"/>
      <c r="F410" s="333"/>
      <c r="G410" s="328"/>
      <c r="H410" s="346"/>
    </row>
    <row r="411" spans="1:8" ht="12" customHeight="1" x14ac:dyDescent="0.2">
      <c r="A411" s="375">
        <v>213</v>
      </c>
      <c r="B411" s="356" t="s">
        <v>365</v>
      </c>
      <c r="C411" s="395"/>
      <c r="D411" s="356">
        <f>SUM(C412:C425)</f>
        <v>342594.63</v>
      </c>
      <c r="E411" s="328"/>
      <c r="F411" s="333"/>
      <c r="G411" s="332">
        <f>SUM(F412:F425)</f>
        <v>0</v>
      </c>
      <c r="H411" s="343" t="s">
        <v>366</v>
      </c>
    </row>
    <row r="412" spans="1:8" ht="12" customHeight="1" x14ac:dyDescent="0.2">
      <c r="A412" s="375">
        <v>2131</v>
      </c>
      <c r="B412" s="352" t="s">
        <v>367</v>
      </c>
      <c r="C412" s="395"/>
      <c r="D412" s="356"/>
      <c r="E412" s="328"/>
      <c r="F412" s="333"/>
      <c r="G412" s="332"/>
      <c r="H412" s="346"/>
    </row>
    <row r="413" spans="1:8" ht="12" hidden="1" customHeight="1" x14ac:dyDescent="0.2">
      <c r="A413" s="374">
        <v>21311</v>
      </c>
      <c r="B413" s="352" t="s">
        <v>368</v>
      </c>
      <c r="C413" s="395"/>
      <c r="D413" s="356"/>
      <c r="E413" s="328"/>
      <c r="F413" s="333"/>
      <c r="G413" s="332"/>
      <c r="H413" s="346"/>
    </row>
    <row r="414" spans="1:8" ht="12" customHeight="1" thickBot="1" x14ac:dyDescent="0.25">
      <c r="A414" s="374">
        <v>21312</v>
      </c>
      <c r="B414" s="352" t="s">
        <v>369</v>
      </c>
      <c r="C414" s="390">
        <f>154670.67+187923.96</f>
        <v>342594.63</v>
      </c>
      <c r="D414" s="369"/>
      <c r="E414" s="328"/>
      <c r="F414" s="333"/>
      <c r="G414" s="332"/>
      <c r="H414" s="343" t="s">
        <v>366</v>
      </c>
    </row>
    <row r="415" spans="1:8" ht="13.5" hidden="1" customHeight="1" x14ac:dyDescent="0.2">
      <c r="A415" s="374">
        <v>21313</v>
      </c>
      <c r="B415" s="352" t="s">
        <v>370</v>
      </c>
      <c r="C415" s="395"/>
      <c r="D415" s="356"/>
      <c r="E415" s="328"/>
      <c r="F415" s="333"/>
      <c r="G415" s="332"/>
      <c r="H415" s="346"/>
    </row>
    <row r="416" spans="1:8" ht="13.5" hidden="1" customHeight="1" x14ac:dyDescent="0.2">
      <c r="A416" s="374">
        <v>21314</v>
      </c>
      <c r="B416" s="352" t="s">
        <v>371</v>
      </c>
      <c r="C416" s="395"/>
      <c r="D416" s="356"/>
      <c r="E416" s="328"/>
      <c r="F416" s="333"/>
      <c r="G416" s="332"/>
      <c r="H416" s="346"/>
    </row>
    <row r="417" spans="1:8" ht="13.5" hidden="1" customHeight="1" x14ac:dyDescent="0.2">
      <c r="A417" s="374">
        <v>2132</v>
      </c>
      <c r="B417" s="352" t="s">
        <v>372</v>
      </c>
      <c r="C417" s="395"/>
      <c r="D417" s="356"/>
      <c r="E417" s="328"/>
      <c r="F417" s="333"/>
      <c r="G417" s="332"/>
      <c r="H417" s="346"/>
    </row>
    <row r="418" spans="1:8" ht="13.5" hidden="1" customHeight="1" x14ac:dyDescent="0.2">
      <c r="A418" s="374">
        <v>21321</v>
      </c>
      <c r="B418" s="352" t="s">
        <v>373</v>
      </c>
      <c r="C418" s="395"/>
      <c r="D418" s="356"/>
      <c r="E418" s="328"/>
      <c r="F418" s="333"/>
      <c r="G418" s="332"/>
      <c r="H418" s="346"/>
    </row>
    <row r="419" spans="1:8" ht="13.5" hidden="1" customHeight="1" x14ac:dyDescent="0.2">
      <c r="A419" s="374">
        <v>21322</v>
      </c>
      <c r="B419" s="352" t="s">
        <v>374</v>
      </c>
      <c r="C419" s="395"/>
      <c r="D419" s="356"/>
      <c r="E419" s="328"/>
      <c r="F419" s="333"/>
      <c r="G419" s="332"/>
      <c r="H419" s="346"/>
    </row>
    <row r="420" spans="1:8" ht="13.5" hidden="1" customHeight="1" x14ac:dyDescent="0.2">
      <c r="A420" s="374">
        <v>21323</v>
      </c>
      <c r="B420" s="352" t="s">
        <v>375</v>
      </c>
      <c r="C420" s="395"/>
      <c r="D420" s="356"/>
      <c r="E420" s="328"/>
      <c r="F420" s="333"/>
      <c r="G420" s="332"/>
      <c r="H420" s="346"/>
    </row>
    <row r="421" spans="1:8" ht="13.5" hidden="1" customHeight="1" x14ac:dyDescent="0.2">
      <c r="A421" s="374">
        <v>21324</v>
      </c>
      <c r="B421" s="352" t="s">
        <v>376</v>
      </c>
      <c r="C421" s="395"/>
      <c r="D421" s="356"/>
      <c r="E421" s="328"/>
      <c r="F421" s="333"/>
      <c r="G421" s="332"/>
      <c r="H421" s="346"/>
    </row>
    <row r="422" spans="1:8" ht="13.5" hidden="1" customHeight="1" x14ac:dyDescent="0.2">
      <c r="A422" s="374">
        <v>21325</v>
      </c>
      <c r="B422" s="352" t="s">
        <v>377</v>
      </c>
      <c r="C422" s="395"/>
      <c r="D422" s="356"/>
      <c r="E422" s="328"/>
      <c r="F422" s="333"/>
      <c r="G422" s="332"/>
      <c r="H422" s="346"/>
    </row>
    <row r="423" spans="1:8" ht="13.5" hidden="1" customHeight="1" x14ac:dyDescent="0.2">
      <c r="A423" s="374">
        <v>21326</v>
      </c>
      <c r="B423" s="352" t="s">
        <v>378</v>
      </c>
      <c r="C423" s="395"/>
      <c r="D423" s="356"/>
      <c r="E423" s="328"/>
      <c r="F423" s="333"/>
      <c r="G423" s="332"/>
      <c r="H423" s="346"/>
    </row>
    <row r="424" spans="1:8" ht="13.5" hidden="1" customHeight="1" x14ac:dyDescent="0.2">
      <c r="A424" s="374">
        <v>21327</v>
      </c>
      <c r="B424" s="352" t="s">
        <v>379</v>
      </c>
      <c r="C424" s="395"/>
      <c r="D424" s="356"/>
      <c r="E424" s="328"/>
      <c r="F424" s="333"/>
      <c r="G424" s="332"/>
      <c r="H424" s="346"/>
    </row>
    <row r="425" spans="1:8" ht="13.5" hidden="1" customHeight="1" x14ac:dyDescent="0.2">
      <c r="A425" s="374">
        <v>21328</v>
      </c>
      <c r="B425" s="352" t="s">
        <v>380</v>
      </c>
      <c r="C425" s="395"/>
      <c r="D425" s="356"/>
      <c r="E425" s="328"/>
      <c r="F425" s="333"/>
      <c r="G425" s="332"/>
      <c r="H425" s="346"/>
    </row>
    <row r="426" spans="1:8" ht="12" hidden="1" customHeight="1" x14ac:dyDescent="0.2">
      <c r="A426" s="375">
        <v>214</v>
      </c>
      <c r="B426" s="356" t="s">
        <v>381</v>
      </c>
      <c r="C426" s="392"/>
      <c r="D426" s="355">
        <f>SUM(C427:C479)</f>
        <v>0</v>
      </c>
      <c r="E426" s="328"/>
      <c r="F426" s="328"/>
      <c r="G426" s="334">
        <f>SUM(F427:F479)</f>
        <v>0</v>
      </c>
      <c r="H426" s="346"/>
    </row>
    <row r="427" spans="1:8" ht="12" hidden="1" customHeight="1" x14ac:dyDescent="0.2">
      <c r="A427" s="374">
        <v>2141</v>
      </c>
      <c r="B427" s="352" t="s">
        <v>382</v>
      </c>
      <c r="C427" s="392"/>
      <c r="D427" s="352"/>
      <c r="E427" s="328"/>
      <c r="F427" s="328"/>
      <c r="G427" s="328"/>
      <c r="H427" s="346"/>
    </row>
    <row r="428" spans="1:8" ht="12" hidden="1" customHeight="1" x14ac:dyDescent="0.2">
      <c r="A428" s="374">
        <v>21411</v>
      </c>
      <c r="B428" s="352" t="s">
        <v>383</v>
      </c>
      <c r="C428" s="392"/>
      <c r="D428" s="352"/>
      <c r="E428" s="328"/>
      <c r="F428" s="328"/>
      <c r="G428" s="328"/>
      <c r="H428" s="346"/>
    </row>
    <row r="429" spans="1:8" ht="12" hidden="1" customHeight="1" x14ac:dyDescent="0.2">
      <c r="A429" s="374">
        <v>21412</v>
      </c>
      <c r="B429" s="352" t="s">
        <v>384</v>
      </c>
      <c r="C429" s="392"/>
      <c r="D429" s="352"/>
      <c r="E429" s="328"/>
      <c r="F429" s="328"/>
      <c r="G429" s="328"/>
      <c r="H429" s="346"/>
    </row>
    <row r="430" spans="1:8" ht="12" hidden="1" customHeight="1" x14ac:dyDescent="0.2">
      <c r="A430" s="374">
        <v>21413</v>
      </c>
      <c r="B430" s="352" t="s">
        <v>385</v>
      </c>
      <c r="C430" s="392"/>
      <c r="D430" s="352"/>
      <c r="E430" s="328"/>
      <c r="F430" s="328"/>
      <c r="G430" s="328"/>
      <c r="H430" s="346"/>
    </row>
    <row r="431" spans="1:8" ht="12" hidden="1" customHeight="1" x14ac:dyDescent="0.2">
      <c r="A431" s="374">
        <v>2142</v>
      </c>
      <c r="B431" s="352" t="s">
        <v>386</v>
      </c>
      <c r="C431" s="392"/>
      <c r="D431" s="352"/>
      <c r="E431" s="328"/>
      <c r="F431" s="328"/>
      <c r="G431" s="328"/>
      <c r="H431" s="346"/>
    </row>
    <row r="432" spans="1:8" ht="12" hidden="1" customHeight="1" x14ac:dyDescent="0.2">
      <c r="A432" s="374">
        <v>21421</v>
      </c>
      <c r="B432" s="352" t="s">
        <v>387</v>
      </c>
      <c r="C432" s="392"/>
      <c r="D432" s="352"/>
      <c r="E432" s="328"/>
      <c r="F432" s="328"/>
      <c r="G432" s="328"/>
      <c r="H432" s="346"/>
    </row>
    <row r="433" spans="1:8" ht="12" hidden="1" customHeight="1" x14ac:dyDescent="0.2">
      <c r="A433" s="374">
        <v>21422</v>
      </c>
      <c r="B433" s="352" t="s">
        <v>388</v>
      </c>
      <c r="C433" s="392"/>
      <c r="D433" s="352"/>
      <c r="E433" s="328"/>
      <c r="F433" s="328"/>
      <c r="G433" s="328"/>
      <c r="H433" s="346"/>
    </row>
    <row r="434" spans="1:8" ht="12" hidden="1" customHeight="1" x14ac:dyDescent="0.2">
      <c r="A434" s="374">
        <v>21423</v>
      </c>
      <c r="B434" s="352" t="s">
        <v>389</v>
      </c>
      <c r="C434" s="392"/>
      <c r="D434" s="352"/>
      <c r="E434" s="328"/>
      <c r="F434" s="328"/>
      <c r="G434" s="328"/>
      <c r="H434" s="346"/>
    </row>
    <row r="435" spans="1:8" ht="12" hidden="1" customHeight="1" x14ac:dyDescent="0.2">
      <c r="A435" s="374">
        <v>21424</v>
      </c>
      <c r="B435" s="352" t="s">
        <v>390</v>
      </c>
      <c r="C435" s="392"/>
      <c r="D435" s="352"/>
      <c r="E435" s="328"/>
      <c r="F435" s="328"/>
      <c r="G435" s="328"/>
      <c r="H435" s="346"/>
    </row>
    <row r="436" spans="1:8" ht="12" hidden="1" customHeight="1" x14ac:dyDescent="0.2">
      <c r="A436" s="374">
        <v>21425</v>
      </c>
      <c r="B436" s="352" t="s">
        <v>391</v>
      </c>
      <c r="C436" s="392"/>
      <c r="D436" s="352"/>
      <c r="E436" s="328"/>
      <c r="F436" s="328"/>
      <c r="G436" s="328"/>
      <c r="H436" s="346"/>
    </row>
    <row r="437" spans="1:8" ht="12" hidden="1" customHeight="1" x14ac:dyDescent="0.2">
      <c r="A437" s="374">
        <v>2143</v>
      </c>
      <c r="B437" s="352" t="s">
        <v>392</v>
      </c>
      <c r="C437" s="392"/>
      <c r="D437" s="352"/>
      <c r="E437" s="328"/>
      <c r="F437" s="328"/>
      <c r="G437" s="328"/>
      <c r="H437" s="346"/>
    </row>
    <row r="438" spans="1:8" ht="12" hidden="1" customHeight="1" x14ac:dyDescent="0.2">
      <c r="A438" s="374">
        <v>21431</v>
      </c>
      <c r="B438" s="352" t="s">
        <v>393</v>
      </c>
      <c r="C438" s="392"/>
      <c r="D438" s="352"/>
      <c r="E438" s="328"/>
      <c r="F438" s="328"/>
      <c r="G438" s="328"/>
      <c r="H438" s="346"/>
    </row>
    <row r="439" spans="1:8" ht="12" hidden="1" customHeight="1" x14ac:dyDescent="0.2">
      <c r="A439" s="374">
        <v>21432</v>
      </c>
      <c r="B439" s="352" t="s">
        <v>394</v>
      </c>
      <c r="C439" s="392"/>
      <c r="D439" s="352"/>
      <c r="E439" s="328"/>
      <c r="F439" s="328"/>
      <c r="G439" s="328"/>
      <c r="H439" s="346"/>
    </row>
    <row r="440" spans="1:8" ht="12" hidden="1" customHeight="1" x14ac:dyDescent="0.2">
      <c r="A440" s="374">
        <v>21433</v>
      </c>
      <c r="B440" s="352" t="s">
        <v>395</v>
      </c>
      <c r="C440" s="392"/>
      <c r="D440" s="352"/>
      <c r="E440" s="328"/>
      <c r="F440" s="328"/>
      <c r="G440" s="328"/>
      <c r="H440" s="346"/>
    </row>
    <row r="441" spans="1:8" ht="12" hidden="1" customHeight="1" x14ac:dyDescent="0.2">
      <c r="A441" s="374">
        <v>21434</v>
      </c>
      <c r="B441" s="352" t="s">
        <v>396</v>
      </c>
      <c r="C441" s="392"/>
      <c r="D441" s="352"/>
      <c r="E441" s="328"/>
      <c r="F441" s="328"/>
      <c r="G441" s="328"/>
      <c r="H441" s="346"/>
    </row>
    <row r="442" spans="1:8" ht="12" hidden="1" customHeight="1" x14ac:dyDescent="0.2">
      <c r="A442" s="374">
        <v>21435</v>
      </c>
      <c r="B442" s="352" t="s">
        <v>397</v>
      </c>
      <c r="C442" s="392"/>
      <c r="D442" s="352"/>
      <c r="E442" s="328"/>
      <c r="F442" s="328"/>
      <c r="G442" s="328"/>
      <c r="H442" s="346"/>
    </row>
    <row r="443" spans="1:8" ht="12" hidden="1" customHeight="1" x14ac:dyDescent="0.2">
      <c r="A443" s="374">
        <v>2144</v>
      </c>
      <c r="B443" s="352" t="s">
        <v>398</v>
      </c>
      <c r="C443" s="392"/>
      <c r="D443" s="352"/>
      <c r="E443" s="328"/>
      <c r="F443" s="328"/>
      <c r="G443" s="328"/>
      <c r="H443" s="346"/>
    </row>
    <row r="444" spans="1:8" ht="12" hidden="1" customHeight="1" x14ac:dyDescent="0.2">
      <c r="A444" s="374">
        <v>21441</v>
      </c>
      <c r="B444" s="352" t="s">
        <v>399</v>
      </c>
      <c r="C444" s="392"/>
      <c r="D444" s="352"/>
      <c r="E444" s="328"/>
      <c r="F444" s="328"/>
      <c r="G444" s="328"/>
      <c r="H444" s="346"/>
    </row>
    <row r="445" spans="1:8" ht="12" hidden="1" customHeight="1" x14ac:dyDescent="0.2">
      <c r="A445" s="374">
        <v>21442</v>
      </c>
      <c r="B445" s="352" t="s">
        <v>400</v>
      </c>
      <c r="C445" s="392"/>
      <c r="D445" s="352"/>
      <c r="E445" s="328"/>
      <c r="F445" s="328"/>
      <c r="G445" s="328"/>
      <c r="H445" s="346"/>
    </row>
    <row r="446" spans="1:8" ht="12" hidden="1" customHeight="1" x14ac:dyDescent="0.2">
      <c r="A446" s="374">
        <v>21443</v>
      </c>
      <c r="B446" s="352" t="s">
        <v>401</v>
      </c>
      <c r="C446" s="392"/>
      <c r="D446" s="352"/>
      <c r="E446" s="328"/>
      <c r="F446" s="328"/>
      <c r="G446" s="328"/>
      <c r="H446" s="346"/>
    </row>
    <row r="447" spans="1:8" ht="12" hidden="1" customHeight="1" x14ac:dyDescent="0.2">
      <c r="A447" s="374">
        <v>21444</v>
      </c>
      <c r="B447" s="352" t="s">
        <v>402</v>
      </c>
      <c r="C447" s="392"/>
      <c r="D447" s="352"/>
      <c r="E447" s="328"/>
      <c r="F447" s="328"/>
      <c r="G447" s="328"/>
      <c r="H447" s="346"/>
    </row>
    <row r="448" spans="1:8" ht="12" hidden="1" customHeight="1" x14ac:dyDescent="0.2">
      <c r="A448" s="374">
        <v>2145</v>
      </c>
      <c r="B448" s="352" t="s">
        <v>403</v>
      </c>
      <c r="C448" s="392"/>
      <c r="D448" s="352"/>
      <c r="E448" s="328"/>
      <c r="F448" s="328"/>
      <c r="G448" s="328"/>
      <c r="H448" s="346"/>
    </row>
    <row r="449" spans="1:8" ht="12" hidden="1" customHeight="1" x14ac:dyDescent="0.2">
      <c r="A449" s="374">
        <v>21451</v>
      </c>
      <c r="B449" s="352" t="s">
        <v>404</v>
      </c>
      <c r="C449" s="392"/>
      <c r="D449" s="352"/>
      <c r="E449" s="328"/>
      <c r="F449" s="328"/>
      <c r="G449" s="328"/>
      <c r="H449" s="346"/>
    </row>
    <row r="450" spans="1:8" ht="12" hidden="1" customHeight="1" x14ac:dyDescent="0.2">
      <c r="A450" s="374">
        <v>21452</v>
      </c>
      <c r="B450" s="352" t="s">
        <v>405</v>
      </c>
      <c r="C450" s="392"/>
      <c r="D450" s="352"/>
      <c r="E450" s="328"/>
      <c r="F450" s="328"/>
      <c r="G450" s="328"/>
      <c r="H450" s="346"/>
    </row>
    <row r="451" spans="1:8" ht="12" hidden="1" customHeight="1" x14ac:dyDescent="0.2">
      <c r="A451" s="374">
        <v>21453</v>
      </c>
      <c r="B451" s="352" t="s">
        <v>406</v>
      </c>
      <c r="C451" s="392"/>
      <c r="D451" s="352"/>
      <c r="E451" s="328"/>
      <c r="F451" s="328"/>
      <c r="G451" s="328"/>
      <c r="H451" s="346"/>
    </row>
    <row r="452" spans="1:8" ht="12" hidden="1" customHeight="1" x14ac:dyDescent="0.2">
      <c r="A452" s="374">
        <v>21454</v>
      </c>
      <c r="B452" s="352" t="s">
        <v>407</v>
      </c>
      <c r="C452" s="392"/>
      <c r="D452" s="352"/>
      <c r="E452" s="328"/>
      <c r="F452" s="328"/>
      <c r="G452" s="328"/>
      <c r="H452" s="346"/>
    </row>
    <row r="453" spans="1:8" ht="12" hidden="1" customHeight="1" x14ac:dyDescent="0.2">
      <c r="A453" s="374">
        <v>21455</v>
      </c>
      <c r="B453" s="352" t="s">
        <v>408</v>
      </c>
      <c r="C453" s="392"/>
      <c r="D453" s="352"/>
      <c r="E453" s="328"/>
      <c r="F453" s="328"/>
      <c r="G453" s="328"/>
      <c r="H453" s="346"/>
    </row>
    <row r="454" spans="1:8" ht="12" hidden="1" customHeight="1" x14ac:dyDescent="0.2">
      <c r="A454" s="374">
        <v>21456</v>
      </c>
      <c r="B454" s="352" t="s">
        <v>409</v>
      </c>
      <c r="C454" s="392"/>
      <c r="D454" s="352"/>
      <c r="E454" s="328"/>
      <c r="F454" s="328"/>
      <c r="G454" s="328"/>
      <c r="H454" s="346"/>
    </row>
    <row r="455" spans="1:8" ht="12" hidden="1" customHeight="1" x14ac:dyDescent="0.2">
      <c r="A455" s="374">
        <v>21457</v>
      </c>
      <c r="B455" s="352" t="s">
        <v>410</v>
      </c>
      <c r="C455" s="392"/>
      <c r="D455" s="352"/>
      <c r="E455" s="328"/>
      <c r="F455" s="328"/>
      <c r="G455" s="328"/>
      <c r="H455" s="346"/>
    </row>
    <row r="456" spans="1:8" ht="12" hidden="1" customHeight="1" x14ac:dyDescent="0.2">
      <c r="A456" s="374">
        <v>2146</v>
      </c>
      <c r="B456" s="352" t="s">
        <v>411</v>
      </c>
      <c r="C456" s="392"/>
      <c r="D456" s="352"/>
      <c r="E456" s="328"/>
      <c r="F456" s="328"/>
      <c r="G456" s="328"/>
      <c r="H456" s="346"/>
    </row>
    <row r="457" spans="1:8" ht="12" hidden="1" customHeight="1" x14ac:dyDescent="0.2">
      <c r="A457" s="374">
        <v>21461</v>
      </c>
      <c r="B457" s="352" t="s">
        <v>411</v>
      </c>
      <c r="C457" s="392"/>
      <c r="D457" s="352"/>
      <c r="E457" s="328"/>
      <c r="F457" s="328"/>
      <c r="G457" s="328"/>
      <c r="H457" s="346"/>
    </row>
    <row r="458" spans="1:8" ht="12" hidden="1" customHeight="1" x14ac:dyDescent="0.2">
      <c r="A458" s="374">
        <v>2147</v>
      </c>
      <c r="B458" s="352" t="s">
        <v>412</v>
      </c>
      <c r="C458" s="392"/>
      <c r="D458" s="352"/>
      <c r="E458" s="328"/>
      <c r="F458" s="328"/>
      <c r="G458" s="328"/>
      <c r="H458" s="346"/>
    </row>
    <row r="459" spans="1:8" ht="12" hidden="1" customHeight="1" x14ac:dyDescent="0.2">
      <c r="A459" s="374">
        <v>21471</v>
      </c>
      <c r="B459" s="352" t="s">
        <v>413</v>
      </c>
      <c r="C459" s="392"/>
      <c r="D459" s="352"/>
      <c r="E459" s="328"/>
      <c r="F459" s="328"/>
      <c r="G459" s="328"/>
      <c r="H459" s="346"/>
    </row>
    <row r="460" spans="1:8" ht="12" hidden="1" customHeight="1" x14ac:dyDescent="0.2">
      <c r="A460" s="374">
        <v>21472</v>
      </c>
      <c r="B460" s="352" t="s">
        <v>414</v>
      </c>
      <c r="C460" s="392"/>
      <c r="D460" s="352"/>
      <c r="E460" s="328"/>
      <c r="F460" s="328"/>
      <c r="G460" s="328"/>
      <c r="H460" s="346"/>
    </row>
    <row r="461" spans="1:8" ht="12" hidden="1" customHeight="1" x14ac:dyDescent="0.2">
      <c r="A461" s="374">
        <v>21473</v>
      </c>
      <c r="B461" s="352" t="s">
        <v>415</v>
      </c>
      <c r="C461" s="392"/>
      <c r="D461" s="352"/>
      <c r="E461" s="328"/>
      <c r="F461" s="328"/>
      <c r="G461" s="328"/>
      <c r="H461" s="346"/>
    </row>
    <row r="462" spans="1:8" ht="12" hidden="1" customHeight="1" x14ac:dyDescent="0.2">
      <c r="A462" s="374">
        <v>21474</v>
      </c>
      <c r="B462" s="352" t="s">
        <v>416</v>
      </c>
      <c r="C462" s="392"/>
      <c r="D462" s="352"/>
      <c r="E462" s="328"/>
      <c r="F462" s="328"/>
      <c r="G462" s="328"/>
      <c r="H462" s="346"/>
    </row>
    <row r="463" spans="1:8" ht="12" hidden="1" customHeight="1" x14ac:dyDescent="0.2">
      <c r="A463" s="374">
        <v>21475</v>
      </c>
      <c r="B463" s="352" t="s">
        <v>417</v>
      </c>
      <c r="C463" s="392"/>
      <c r="D463" s="352"/>
      <c r="E463" s="328"/>
      <c r="F463" s="328"/>
      <c r="G463" s="328"/>
      <c r="H463" s="346"/>
    </row>
    <row r="464" spans="1:8" ht="12" hidden="1" customHeight="1" x14ac:dyDescent="0.2">
      <c r="A464" s="374">
        <v>21476</v>
      </c>
      <c r="B464" s="352" t="s">
        <v>418</v>
      </c>
      <c r="C464" s="392"/>
      <c r="D464" s="352"/>
      <c r="E464" s="328"/>
      <c r="F464" s="328"/>
      <c r="G464" s="328"/>
      <c r="H464" s="346"/>
    </row>
    <row r="465" spans="1:8" ht="12" hidden="1" customHeight="1" x14ac:dyDescent="0.2">
      <c r="A465" s="374">
        <v>2148</v>
      </c>
      <c r="B465" s="352" t="s">
        <v>419</v>
      </c>
      <c r="C465" s="392"/>
      <c r="D465" s="352"/>
      <c r="E465" s="328"/>
      <c r="F465" s="328"/>
      <c r="G465" s="328"/>
      <c r="H465" s="346"/>
    </row>
    <row r="466" spans="1:8" ht="12" hidden="1" customHeight="1" x14ac:dyDescent="0.2">
      <c r="A466" s="374">
        <v>21481</v>
      </c>
      <c r="B466" s="352" t="s">
        <v>420</v>
      </c>
      <c r="C466" s="392"/>
      <c r="D466" s="352"/>
      <c r="E466" s="328"/>
      <c r="F466" s="328"/>
      <c r="G466" s="328"/>
      <c r="H466" s="346"/>
    </row>
    <row r="467" spans="1:8" ht="12" hidden="1" customHeight="1" x14ac:dyDescent="0.2">
      <c r="A467" s="374">
        <v>21482</v>
      </c>
      <c r="B467" s="352" t="s">
        <v>421</v>
      </c>
      <c r="C467" s="392"/>
      <c r="D467" s="352"/>
      <c r="E467" s="328"/>
      <c r="F467" s="328"/>
      <c r="G467" s="328"/>
      <c r="H467" s="346"/>
    </row>
    <row r="468" spans="1:8" ht="12" hidden="1" customHeight="1" x14ac:dyDescent="0.2">
      <c r="A468" s="374">
        <v>21483</v>
      </c>
      <c r="B468" s="352" t="s">
        <v>422</v>
      </c>
      <c r="C468" s="392"/>
      <c r="D468" s="352"/>
      <c r="E468" s="328"/>
      <c r="F468" s="328"/>
      <c r="G468" s="328"/>
      <c r="H468" s="346"/>
    </row>
    <row r="469" spans="1:8" ht="12" hidden="1" customHeight="1" x14ac:dyDescent="0.2">
      <c r="A469" s="374">
        <v>21484</v>
      </c>
      <c r="B469" s="352" t="s">
        <v>423</v>
      </c>
      <c r="C469" s="392"/>
      <c r="D469" s="352"/>
      <c r="E469" s="328"/>
      <c r="F469" s="328"/>
      <c r="G469" s="328"/>
      <c r="H469" s="346"/>
    </row>
    <row r="470" spans="1:8" ht="12" hidden="1" customHeight="1" x14ac:dyDescent="0.2">
      <c r="A470" s="374">
        <v>2149</v>
      </c>
      <c r="B470" s="352" t="s">
        <v>424</v>
      </c>
      <c r="C470" s="392"/>
      <c r="D470" s="352"/>
      <c r="E470" s="328"/>
      <c r="F470" s="328"/>
      <c r="G470" s="328"/>
      <c r="H470" s="346"/>
    </row>
    <row r="471" spans="1:8" ht="12" hidden="1" customHeight="1" x14ac:dyDescent="0.2">
      <c r="A471" s="374">
        <v>21491</v>
      </c>
      <c r="B471" s="352" t="s">
        <v>425</v>
      </c>
      <c r="C471" s="392"/>
      <c r="D471" s="352"/>
      <c r="E471" s="328"/>
      <c r="F471" s="328"/>
      <c r="G471" s="328"/>
      <c r="H471" s="346"/>
    </row>
    <row r="472" spans="1:8" ht="12" hidden="1" customHeight="1" x14ac:dyDescent="0.2">
      <c r="A472" s="374">
        <v>21492</v>
      </c>
      <c r="B472" s="352" t="s">
        <v>426</v>
      </c>
      <c r="C472" s="392"/>
      <c r="D472" s="352"/>
      <c r="E472" s="328"/>
      <c r="F472" s="328"/>
      <c r="G472" s="328"/>
      <c r="H472" s="346"/>
    </row>
    <row r="473" spans="1:8" ht="12" hidden="1" customHeight="1" x14ac:dyDescent="0.2">
      <c r="A473" s="374">
        <v>21493</v>
      </c>
      <c r="B473" s="352" t="s">
        <v>427</v>
      </c>
      <c r="C473" s="392"/>
      <c r="D473" s="352"/>
      <c r="E473" s="328"/>
      <c r="F473" s="328"/>
      <c r="G473" s="328"/>
      <c r="H473" s="346"/>
    </row>
    <row r="474" spans="1:8" ht="12" hidden="1" customHeight="1" x14ac:dyDescent="0.2">
      <c r="A474" s="374">
        <v>21494</v>
      </c>
      <c r="B474" s="352" t="s">
        <v>428</v>
      </c>
      <c r="C474" s="392"/>
      <c r="D474" s="352"/>
      <c r="E474" s="328"/>
      <c r="F474" s="328"/>
      <c r="G474" s="328"/>
      <c r="H474" s="346"/>
    </row>
    <row r="475" spans="1:8" ht="12" hidden="1" customHeight="1" x14ac:dyDescent="0.2">
      <c r="A475" s="374">
        <v>21495</v>
      </c>
      <c r="B475" s="352" t="s">
        <v>429</v>
      </c>
      <c r="C475" s="392"/>
      <c r="D475" s="352"/>
      <c r="E475" s="328"/>
      <c r="F475" s="328"/>
      <c r="G475" s="328"/>
      <c r="H475" s="346"/>
    </row>
    <row r="476" spans="1:8" ht="12" hidden="1" customHeight="1" x14ac:dyDescent="0.2">
      <c r="A476" s="374">
        <v>21496</v>
      </c>
      <c r="B476" s="352" t="s">
        <v>430</v>
      </c>
      <c r="C476" s="392"/>
      <c r="D476" s="352"/>
      <c r="E476" s="328"/>
      <c r="F476" s="328"/>
      <c r="G476" s="328"/>
      <c r="H476" s="346"/>
    </row>
    <row r="477" spans="1:8" ht="12" hidden="1" customHeight="1" x14ac:dyDescent="0.2">
      <c r="A477" s="374">
        <v>21497</v>
      </c>
      <c r="B477" s="352" t="s">
        <v>431</v>
      </c>
      <c r="C477" s="392"/>
      <c r="D477" s="352"/>
      <c r="E477" s="328"/>
      <c r="F477" s="328"/>
      <c r="G477" s="328"/>
      <c r="H477" s="346"/>
    </row>
    <row r="478" spans="1:8" ht="12" hidden="1" customHeight="1" x14ac:dyDescent="0.2">
      <c r="A478" s="374">
        <v>21498</v>
      </c>
      <c r="B478" s="352" t="s">
        <v>432</v>
      </c>
      <c r="C478" s="392"/>
      <c r="D478" s="352"/>
      <c r="E478" s="328"/>
      <c r="F478" s="328"/>
      <c r="G478" s="328"/>
      <c r="H478" s="346"/>
    </row>
    <row r="479" spans="1:8" ht="12" hidden="1" customHeight="1" x14ac:dyDescent="0.2">
      <c r="A479" s="374">
        <v>21499</v>
      </c>
      <c r="B479" s="352" t="s">
        <v>433</v>
      </c>
      <c r="C479" s="392"/>
      <c r="D479" s="352"/>
      <c r="E479" s="328"/>
      <c r="F479" s="328"/>
      <c r="G479" s="328"/>
      <c r="H479" s="346"/>
    </row>
    <row r="480" spans="1:8" ht="12" hidden="1" customHeight="1" x14ac:dyDescent="0.2">
      <c r="A480" s="375">
        <v>215</v>
      </c>
      <c r="B480" s="356" t="s">
        <v>163</v>
      </c>
      <c r="C480" s="392"/>
      <c r="D480" s="356">
        <f>SUM(C481:C487)</f>
        <v>0</v>
      </c>
      <c r="E480" s="328"/>
      <c r="F480" s="328"/>
      <c r="G480" s="332">
        <f>SUM(F481:F487)</f>
        <v>0</v>
      </c>
      <c r="H480" s="346"/>
    </row>
    <row r="481" spans="1:8" ht="12" hidden="1" customHeight="1" x14ac:dyDescent="0.2">
      <c r="A481" s="374">
        <v>2151</v>
      </c>
      <c r="B481" s="352" t="s">
        <v>163</v>
      </c>
      <c r="C481" s="392"/>
      <c r="D481" s="352"/>
      <c r="E481" s="328"/>
      <c r="F481" s="328"/>
      <c r="G481" s="328"/>
      <c r="H481" s="346"/>
    </row>
    <row r="482" spans="1:8" ht="12" hidden="1" customHeight="1" x14ac:dyDescent="0.2">
      <c r="A482" s="374">
        <v>21511</v>
      </c>
      <c r="B482" s="352" t="s">
        <v>201</v>
      </c>
      <c r="C482" s="392"/>
      <c r="D482" s="352"/>
      <c r="E482" s="328"/>
      <c r="F482" s="328"/>
      <c r="G482" s="328"/>
      <c r="H482" s="346"/>
    </row>
    <row r="483" spans="1:8" ht="12" hidden="1" customHeight="1" x14ac:dyDescent="0.2">
      <c r="A483" s="374">
        <v>21512</v>
      </c>
      <c r="B483" s="352" t="s">
        <v>202</v>
      </c>
      <c r="C483" s="392"/>
      <c r="D483" s="352"/>
      <c r="E483" s="328"/>
      <c r="F483" s="328"/>
      <c r="G483" s="328"/>
      <c r="H483" s="346"/>
    </row>
    <row r="484" spans="1:8" ht="12" hidden="1" customHeight="1" x14ac:dyDescent="0.2">
      <c r="A484" s="374">
        <v>2152</v>
      </c>
      <c r="B484" s="352" t="s">
        <v>434</v>
      </c>
      <c r="C484" s="392"/>
      <c r="D484" s="352"/>
      <c r="E484" s="328"/>
      <c r="F484" s="328"/>
      <c r="G484" s="328"/>
      <c r="H484" s="346"/>
    </row>
    <row r="485" spans="1:8" ht="12" hidden="1" customHeight="1" x14ac:dyDescent="0.2">
      <c r="A485" s="374">
        <v>21521</v>
      </c>
      <c r="B485" s="352" t="s">
        <v>435</v>
      </c>
      <c r="C485" s="392"/>
      <c r="D485" s="352"/>
      <c r="E485" s="328"/>
      <c r="F485" s="328"/>
      <c r="G485" s="328"/>
      <c r="H485" s="346"/>
    </row>
    <row r="486" spans="1:8" ht="12" hidden="1" customHeight="1" x14ac:dyDescent="0.2">
      <c r="A486" s="374">
        <v>21522</v>
      </c>
      <c r="B486" s="352" t="s">
        <v>436</v>
      </c>
      <c r="C486" s="392"/>
      <c r="D486" s="352"/>
      <c r="E486" s="328"/>
      <c r="F486" s="328"/>
      <c r="G486" s="328"/>
      <c r="H486" s="346"/>
    </row>
    <row r="487" spans="1:8" ht="12" hidden="1" customHeight="1" x14ac:dyDescent="0.2">
      <c r="A487" s="374">
        <v>21523</v>
      </c>
      <c r="B487" s="352" t="s">
        <v>437</v>
      </c>
      <c r="C487" s="392"/>
      <c r="D487" s="352"/>
      <c r="E487" s="328"/>
      <c r="F487" s="328"/>
      <c r="G487" s="328"/>
      <c r="H487" s="346"/>
    </row>
    <row r="488" spans="1:8" ht="12" hidden="1" customHeight="1" x14ac:dyDescent="0.2">
      <c r="A488" s="375">
        <v>216</v>
      </c>
      <c r="B488" s="356" t="s">
        <v>438</v>
      </c>
      <c r="C488" s="392"/>
      <c r="D488" s="356">
        <f>SUM(C489:C500)</f>
        <v>0</v>
      </c>
      <c r="E488" s="328"/>
      <c r="F488" s="328"/>
      <c r="G488" s="332">
        <f>SUM(F489:F500)</f>
        <v>0</v>
      </c>
      <c r="H488" s="346"/>
    </row>
    <row r="489" spans="1:8" ht="12" hidden="1" customHeight="1" x14ac:dyDescent="0.2">
      <c r="A489" s="374">
        <v>2161</v>
      </c>
      <c r="B489" s="352" t="s">
        <v>439</v>
      </c>
      <c r="C489" s="392"/>
      <c r="D489" s="352"/>
      <c r="E489" s="328"/>
      <c r="F489" s="328"/>
      <c r="G489" s="328"/>
      <c r="H489" s="346"/>
    </row>
    <row r="490" spans="1:8" ht="12" hidden="1" customHeight="1" x14ac:dyDescent="0.2">
      <c r="A490" s="374">
        <v>21611</v>
      </c>
      <c r="B490" s="352" t="s">
        <v>439</v>
      </c>
      <c r="C490" s="392"/>
      <c r="D490" s="352"/>
      <c r="E490" s="328"/>
      <c r="F490" s="328"/>
      <c r="G490" s="328"/>
      <c r="H490" s="346"/>
    </row>
    <row r="491" spans="1:8" ht="12" hidden="1" customHeight="1" x14ac:dyDescent="0.2">
      <c r="A491" s="374">
        <v>21612</v>
      </c>
      <c r="B491" s="352" t="s">
        <v>440</v>
      </c>
      <c r="C491" s="392"/>
      <c r="D491" s="352"/>
      <c r="E491" s="328"/>
      <c r="F491" s="328"/>
      <c r="G491" s="328"/>
      <c r="H491" s="346"/>
    </row>
    <row r="492" spans="1:8" ht="12" hidden="1" customHeight="1" x14ac:dyDescent="0.2">
      <c r="A492" s="374">
        <v>21613</v>
      </c>
      <c r="B492" s="352" t="s">
        <v>441</v>
      </c>
      <c r="C492" s="392"/>
      <c r="D492" s="352"/>
      <c r="E492" s="328"/>
      <c r="F492" s="328"/>
      <c r="G492" s="328"/>
      <c r="H492" s="346"/>
    </row>
    <row r="493" spans="1:8" ht="12" hidden="1" customHeight="1" x14ac:dyDescent="0.2">
      <c r="A493" s="374">
        <v>21614</v>
      </c>
      <c r="B493" s="352" t="s">
        <v>442</v>
      </c>
      <c r="C493" s="392"/>
      <c r="D493" s="352"/>
      <c r="E493" s="328"/>
      <c r="F493" s="328"/>
      <c r="G493" s="328"/>
      <c r="H493" s="346"/>
    </row>
    <row r="494" spans="1:8" ht="12" hidden="1" customHeight="1" x14ac:dyDescent="0.2">
      <c r="A494" s="374">
        <v>21615</v>
      </c>
      <c r="B494" s="352" t="s">
        <v>443</v>
      </c>
      <c r="C494" s="392"/>
      <c r="D494" s="352"/>
      <c r="E494" s="328"/>
      <c r="F494" s="328"/>
      <c r="G494" s="328"/>
      <c r="H494" s="346"/>
    </row>
    <row r="495" spans="1:8" ht="12" hidden="1" customHeight="1" x14ac:dyDescent="0.2">
      <c r="A495" s="374">
        <v>21616</v>
      </c>
      <c r="B495" s="352" t="s">
        <v>444</v>
      </c>
      <c r="C495" s="392"/>
      <c r="D495" s="352"/>
      <c r="E495" s="328"/>
      <c r="F495" s="328"/>
      <c r="G495" s="328"/>
      <c r="H495" s="346"/>
    </row>
    <row r="496" spans="1:8" ht="12" hidden="1" customHeight="1" x14ac:dyDescent="0.2">
      <c r="A496" s="374">
        <v>21617</v>
      </c>
      <c r="B496" s="352" t="s">
        <v>445</v>
      </c>
      <c r="C496" s="392"/>
      <c r="D496" s="352"/>
      <c r="E496" s="328"/>
      <c r="F496" s="328"/>
      <c r="G496" s="328"/>
      <c r="H496" s="346"/>
    </row>
    <row r="497" spans="1:8" ht="12" hidden="1" customHeight="1" x14ac:dyDescent="0.2">
      <c r="A497" s="374"/>
      <c r="B497" s="352" t="s">
        <v>446</v>
      </c>
      <c r="C497" s="392"/>
      <c r="D497" s="352"/>
      <c r="E497" s="328"/>
      <c r="F497" s="328"/>
      <c r="G497" s="328"/>
      <c r="H497" s="346"/>
    </row>
    <row r="498" spans="1:8" ht="26.25" hidden="1" customHeight="1" x14ac:dyDescent="0.2">
      <c r="A498" s="377">
        <v>21618</v>
      </c>
      <c r="B498" s="361" t="s">
        <v>121</v>
      </c>
      <c r="C498" s="392"/>
      <c r="D498" s="352"/>
      <c r="E498" s="328"/>
      <c r="F498" s="328"/>
      <c r="G498" s="328"/>
      <c r="H498" s="346"/>
    </row>
    <row r="499" spans="1:8" ht="15" hidden="1" customHeight="1" x14ac:dyDescent="0.2">
      <c r="A499" s="374">
        <v>2162</v>
      </c>
      <c r="B499" s="361" t="s">
        <v>447</v>
      </c>
      <c r="C499" s="392"/>
      <c r="D499" s="352"/>
      <c r="E499" s="328"/>
      <c r="F499" s="328"/>
      <c r="G499" s="328"/>
      <c r="H499" s="346"/>
    </row>
    <row r="500" spans="1:8" ht="15" hidden="1" customHeight="1" x14ac:dyDescent="0.2">
      <c r="A500" s="374">
        <v>21621</v>
      </c>
      <c r="B500" s="361" t="s">
        <v>448</v>
      </c>
      <c r="C500" s="392"/>
      <c r="D500" s="352"/>
      <c r="E500" s="328"/>
      <c r="F500" s="328"/>
      <c r="G500" s="328"/>
      <c r="H500" s="346"/>
    </row>
    <row r="501" spans="1:8" ht="15" hidden="1" customHeight="1" x14ac:dyDescent="0.2">
      <c r="A501" s="375">
        <v>217</v>
      </c>
      <c r="B501" s="366" t="s">
        <v>381</v>
      </c>
      <c r="C501" s="392"/>
      <c r="D501" s="356">
        <f>SUM(C502:C509)</f>
        <v>0</v>
      </c>
      <c r="E501" s="332"/>
      <c r="F501" s="332"/>
      <c r="G501" s="332">
        <f>SUM(F502:F509)</f>
        <v>0</v>
      </c>
      <c r="H501" s="346"/>
    </row>
    <row r="502" spans="1:8" ht="15" hidden="1" customHeight="1" x14ac:dyDescent="0.2">
      <c r="A502" s="374">
        <v>2171</v>
      </c>
      <c r="B502" s="361" t="s">
        <v>381</v>
      </c>
      <c r="C502" s="392"/>
      <c r="D502" s="352"/>
      <c r="E502" s="328"/>
      <c r="F502" s="328"/>
      <c r="G502" s="328"/>
      <c r="H502" s="346"/>
    </row>
    <row r="503" spans="1:8" ht="15" hidden="1" customHeight="1" x14ac:dyDescent="0.2">
      <c r="A503" s="374">
        <v>21711</v>
      </c>
      <c r="B503" s="361" t="s">
        <v>382</v>
      </c>
      <c r="C503" s="392"/>
      <c r="D503" s="352"/>
      <c r="E503" s="328"/>
      <c r="F503" s="328"/>
      <c r="G503" s="328"/>
      <c r="H503" s="346"/>
    </row>
    <row r="504" spans="1:8" ht="15" hidden="1" customHeight="1" x14ac:dyDescent="0.2">
      <c r="A504" s="374">
        <v>21712</v>
      </c>
      <c r="B504" s="361" t="s">
        <v>449</v>
      </c>
      <c r="C504" s="392"/>
      <c r="D504" s="352"/>
      <c r="E504" s="328"/>
      <c r="F504" s="328"/>
      <c r="G504" s="328"/>
      <c r="H504" s="346"/>
    </row>
    <row r="505" spans="1:8" ht="15" hidden="1" customHeight="1" x14ac:dyDescent="0.2">
      <c r="A505" s="374">
        <v>21713</v>
      </c>
      <c r="B505" s="361" t="s">
        <v>450</v>
      </c>
      <c r="C505" s="392"/>
      <c r="D505" s="352"/>
      <c r="E505" s="328"/>
      <c r="F505" s="328"/>
      <c r="G505" s="328"/>
      <c r="H505" s="346"/>
    </row>
    <row r="506" spans="1:8" ht="15" hidden="1" customHeight="1" x14ac:dyDescent="0.2">
      <c r="A506" s="374">
        <v>21714</v>
      </c>
      <c r="B506" s="361" t="s">
        <v>451</v>
      </c>
      <c r="C506" s="392"/>
      <c r="D506" s="352"/>
      <c r="E506" s="328"/>
      <c r="F506" s="328"/>
      <c r="G506" s="328"/>
      <c r="H506" s="346"/>
    </row>
    <row r="507" spans="1:8" ht="15" hidden="1" customHeight="1" x14ac:dyDescent="0.2">
      <c r="A507" s="374">
        <v>21715</v>
      </c>
      <c r="B507" s="361" t="s">
        <v>452</v>
      </c>
      <c r="C507" s="392"/>
      <c r="D507" s="352"/>
      <c r="E507" s="328"/>
      <c r="F507" s="328"/>
      <c r="G507" s="328"/>
      <c r="H507" s="346"/>
    </row>
    <row r="508" spans="1:8" ht="15" hidden="1" customHeight="1" x14ac:dyDescent="0.2">
      <c r="A508" s="374">
        <v>21716</v>
      </c>
      <c r="B508" s="361" t="s">
        <v>453</v>
      </c>
      <c r="C508" s="392"/>
      <c r="D508" s="352"/>
      <c r="E508" s="328"/>
      <c r="F508" s="328"/>
      <c r="G508" s="328"/>
      <c r="H508" s="346"/>
    </row>
    <row r="509" spans="1:8" ht="15" hidden="1" customHeight="1" x14ac:dyDescent="0.2">
      <c r="A509" s="374">
        <v>21717</v>
      </c>
      <c r="B509" s="361" t="s">
        <v>454</v>
      </c>
      <c r="C509" s="392"/>
      <c r="D509" s="352"/>
      <c r="E509" s="328"/>
      <c r="F509" s="328"/>
      <c r="G509" s="328"/>
      <c r="H509" s="346"/>
    </row>
    <row r="510" spans="1:8" ht="15" hidden="1" customHeight="1" x14ac:dyDescent="0.2">
      <c r="A510" s="375">
        <v>218</v>
      </c>
      <c r="B510" s="366" t="s">
        <v>455</v>
      </c>
      <c r="C510" s="392"/>
      <c r="D510" s="356">
        <f>SUM(C511:C521)</f>
        <v>0</v>
      </c>
      <c r="E510" s="332"/>
      <c r="F510" s="332"/>
      <c r="G510" s="332">
        <f>SUM(F511:F521)</f>
        <v>0</v>
      </c>
      <c r="H510" s="346"/>
    </row>
    <row r="511" spans="1:8" ht="15" hidden="1" customHeight="1" x14ac:dyDescent="0.2">
      <c r="A511" s="374">
        <v>2181</v>
      </c>
      <c r="B511" s="361" t="s">
        <v>456</v>
      </c>
      <c r="C511" s="392"/>
      <c r="D511" s="352"/>
      <c r="E511" s="328"/>
      <c r="F511" s="328"/>
      <c r="G511" s="328"/>
      <c r="H511" s="346"/>
    </row>
    <row r="512" spans="1:8" ht="15" hidden="1" customHeight="1" x14ac:dyDescent="0.2">
      <c r="A512" s="374">
        <v>21811</v>
      </c>
      <c r="B512" s="361" t="s">
        <v>457</v>
      </c>
      <c r="C512" s="392"/>
      <c r="D512" s="352"/>
      <c r="E512" s="328"/>
      <c r="F512" s="328"/>
      <c r="G512" s="328"/>
      <c r="H512" s="346"/>
    </row>
    <row r="513" spans="1:8" ht="15" hidden="1" customHeight="1" x14ac:dyDescent="0.2">
      <c r="A513" s="374">
        <v>21812</v>
      </c>
      <c r="B513" s="361" t="s">
        <v>458</v>
      </c>
      <c r="C513" s="392"/>
      <c r="D513" s="352"/>
      <c r="E513" s="328"/>
      <c r="F513" s="328"/>
      <c r="G513" s="328"/>
      <c r="H513" s="346"/>
    </row>
    <row r="514" spans="1:8" ht="15" hidden="1" customHeight="1" x14ac:dyDescent="0.2">
      <c r="A514" s="374">
        <v>21813</v>
      </c>
      <c r="B514" s="361" t="s">
        <v>459</v>
      </c>
      <c r="C514" s="392"/>
      <c r="D514" s="352"/>
      <c r="E514" s="328"/>
      <c r="F514" s="328"/>
      <c r="G514" s="328"/>
      <c r="H514" s="346"/>
    </row>
    <row r="515" spans="1:8" ht="30" hidden="1" customHeight="1" x14ac:dyDescent="0.2">
      <c r="A515" s="377">
        <v>21814</v>
      </c>
      <c r="B515" s="365" t="s">
        <v>460</v>
      </c>
      <c r="C515" s="392"/>
      <c r="D515" s="352"/>
      <c r="E515" s="328"/>
      <c r="F515" s="328"/>
      <c r="G515" s="328"/>
      <c r="H515" s="346"/>
    </row>
    <row r="516" spans="1:8" ht="15" hidden="1" customHeight="1" x14ac:dyDescent="0.2">
      <c r="A516" s="374">
        <v>21815</v>
      </c>
      <c r="B516" s="361" t="s">
        <v>461</v>
      </c>
      <c r="C516" s="392"/>
      <c r="D516" s="352"/>
      <c r="E516" s="328"/>
      <c r="F516" s="328"/>
      <c r="G516" s="328"/>
      <c r="H516" s="346"/>
    </row>
    <row r="517" spans="1:8" ht="15" hidden="1" customHeight="1" x14ac:dyDescent="0.2">
      <c r="A517" s="374">
        <v>21816</v>
      </c>
      <c r="B517" s="361" t="s">
        <v>462</v>
      </c>
      <c r="C517" s="392"/>
      <c r="D517" s="352"/>
      <c r="E517" s="328"/>
      <c r="F517" s="328"/>
      <c r="G517" s="328"/>
      <c r="H517" s="346"/>
    </row>
    <row r="518" spans="1:8" ht="40.5" hidden="1" customHeight="1" x14ac:dyDescent="0.2">
      <c r="A518" s="377">
        <v>21817</v>
      </c>
      <c r="B518" s="365" t="s">
        <v>463</v>
      </c>
      <c r="C518" s="392"/>
      <c r="D518" s="352"/>
      <c r="E518" s="328"/>
      <c r="F518" s="328"/>
      <c r="G518" s="328"/>
      <c r="H518" s="346"/>
    </row>
    <row r="519" spans="1:8" ht="30" hidden="1" customHeight="1" x14ac:dyDescent="0.2">
      <c r="A519" s="377">
        <v>21819</v>
      </c>
      <c r="B519" s="365" t="s">
        <v>464</v>
      </c>
      <c r="C519" s="392"/>
      <c r="D519" s="352"/>
      <c r="E519" s="328"/>
      <c r="F519" s="328"/>
      <c r="G519" s="328"/>
      <c r="H519" s="346"/>
    </row>
    <row r="520" spans="1:8" ht="18" hidden="1" customHeight="1" x14ac:dyDescent="0.2">
      <c r="A520" s="377">
        <v>2182</v>
      </c>
      <c r="B520" s="365" t="s">
        <v>465</v>
      </c>
      <c r="C520" s="392"/>
      <c r="D520" s="352"/>
      <c r="E520" s="328"/>
      <c r="F520" s="328"/>
      <c r="G520" s="328"/>
      <c r="H520" s="346"/>
    </row>
    <row r="521" spans="1:8" ht="26.25" hidden="1" customHeight="1" x14ac:dyDescent="0.2">
      <c r="A521" s="377">
        <v>21821</v>
      </c>
      <c r="B521" s="365" t="s">
        <v>466</v>
      </c>
      <c r="C521" s="392"/>
      <c r="D521" s="352"/>
      <c r="E521" s="328"/>
      <c r="F521" s="328"/>
      <c r="G521" s="328"/>
      <c r="H521" s="346"/>
    </row>
    <row r="522" spans="1:8" ht="15" customHeight="1" thickBot="1" x14ac:dyDescent="0.3">
      <c r="A522" s="374"/>
      <c r="B522" s="359" t="s">
        <v>467</v>
      </c>
      <c r="C522" s="392"/>
      <c r="D522" s="384">
        <f>+D332+D389+D411+D426+D480+D488+D501+D510</f>
        <v>459229691.84000003</v>
      </c>
      <c r="E522" s="328"/>
      <c r="F522" s="328"/>
      <c r="G522" s="332">
        <f>+G332+G389+G411+G426+G480+G488+G501+G510</f>
        <v>0</v>
      </c>
      <c r="H522" s="346"/>
    </row>
    <row r="523" spans="1:8" ht="12.75" hidden="1" customHeight="1" x14ac:dyDescent="0.25">
      <c r="A523" s="375">
        <v>22</v>
      </c>
      <c r="B523" s="356" t="s">
        <v>468</v>
      </c>
      <c r="C523" s="392"/>
      <c r="D523" s="382"/>
      <c r="E523" s="328"/>
      <c r="F523" s="328"/>
      <c r="G523" s="332"/>
      <c r="H523" s="346"/>
    </row>
    <row r="524" spans="1:8" ht="12" hidden="1" customHeight="1" x14ac:dyDescent="0.25">
      <c r="A524" s="375">
        <v>221</v>
      </c>
      <c r="B524" s="356" t="s">
        <v>469</v>
      </c>
      <c r="C524" s="392"/>
      <c r="D524" s="382">
        <f>SUM(C525:C526)</f>
        <v>0</v>
      </c>
      <c r="E524" s="328"/>
      <c r="F524" s="328"/>
      <c r="G524" s="332">
        <f>SUM(F525:F526)</f>
        <v>0</v>
      </c>
      <c r="H524" s="346"/>
    </row>
    <row r="525" spans="1:8" ht="12" hidden="1" customHeight="1" x14ac:dyDescent="0.2">
      <c r="A525" s="374">
        <v>2211</v>
      </c>
      <c r="B525" s="352" t="s">
        <v>469</v>
      </c>
      <c r="C525" s="392"/>
      <c r="D525" s="383"/>
      <c r="E525" s="328"/>
      <c r="F525" s="328"/>
      <c r="G525" s="328"/>
      <c r="H525" s="346"/>
    </row>
    <row r="526" spans="1:8" ht="12" hidden="1" customHeight="1" x14ac:dyDescent="0.2">
      <c r="A526" s="374">
        <v>22111</v>
      </c>
      <c r="B526" s="352" t="s">
        <v>470</v>
      </c>
      <c r="C526" s="392"/>
      <c r="D526" s="383"/>
      <c r="E526" s="328"/>
      <c r="F526" s="328"/>
      <c r="G526" s="328"/>
      <c r="H526" s="346"/>
    </row>
    <row r="527" spans="1:8" s="157" customFormat="1" ht="13.5" hidden="1" customHeight="1" x14ac:dyDescent="0.25">
      <c r="A527" s="375">
        <v>222</v>
      </c>
      <c r="B527" s="356" t="s">
        <v>471</v>
      </c>
      <c r="C527" s="393"/>
      <c r="D527" s="382">
        <f>SUM(C528:C546)</f>
        <v>0</v>
      </c>
      <c r="E527" s="332"/>
      <c r="F527" s="332"/>
      <c r="G527" s="332">
        <f>SUM(F528:F546)</f>
        <v>0</v>
      </c>
      <c r="H527" s="347"/>
    </row>
    <row r="528" spans="1:8" ht="12" hidden="1" customHeight="1" x14ac:dyDescent="0.2">
      <c r="A528" s="374">
        <v>2221</v>
      </c>
      <c r="B528" s="367" t="s">
        <v>472</v>
      </c>
      <c r="C528" s="392"/>
      <c r="D528" s="383"/>
      <c r="E528" s="328"/>
      <c r="F528" s="328"/>
      <c r="G528" s="328"/>
      <c r="H528" s="346"/>
    </row>
    <row r="529" spans="1:8" ht="12" hidden="1" customHeight="1" x14ac:dyDescent="0.2">
      <c r="A529" s="374">
        <v>22211</v>
      </c>
      <c r="B529" s="367" t="s">
        <v>473</v>
      </c>
      <c r="C529" s="392"/>
      <c r="D529" s="383"/>
      <c r="E529" s="328"/>
      <c r="F529" s="328"/>
      <c r="G529" s="328"/>
      <c r="H529" s="346"/>
    </row>
    <row r="530" spans="1:8" ht="12" hidden="1" customHeight="1" x14ac:dyDescent="0.2">
      <c r="A530" s="374">
        <v>22212</v>
      </c>
      <c r="B530" s="367" t="s">
        <v>474</v>
      </c>
      <c r="C530" s="392"/>
      <c r="D530" s="383"/>
      <c r="E530" s="328"/>
      <c r="F530" s="328"/>
      <c r="G530" s="328"/>
      <c r="H530" s="346"/>
    </row>
    <row r="531" spans="1:8" ht="12" hidden="1" customHeight="1" x14ac:dyDescent="0.2">
      <c r="A531" s="374">
        <v>22213</v>
      </c>
      <c r="B531" s="367" t="s">
        <v>475</v>
      </c>
      <c r="C531" s="392"/>
      <c r="D531" s="383"/>
      <c r="E531" s="328"/>
      <c r="F531" s="328"/>
      <c r="G531" s="328"/>
      <c r="H531" s="346"/>
    </row>
    <row r="532" spans="1:8" ht="12" hidden="1" customHeight="1" x14ac:dyDescent="0.2">
      <c r="A532" s="374">
        <v>2222</v>
      </c>
      <c r="B532" s="367" t="s">
        <v>476</v>
      </c>
      <c r="C532" s="392"/>
      <c r="D532" s="383"/>
      <c r="E532" s="328"/>
      <c r="F532" s="328"/>
      <c r="G532" s="328"/>
      <c r="H532" s="346"/>
    </row>
    <row r="533" spans="1:8" ht="12" hidden="1" customHeight="1" x14ac:dyDescent="0.2">
      <c r="A533" s="374">
        <v>22221</v>
      </c>
      <c r="B533" s="367" t="s">
        <v>476</v>
      </c>
      <c r="C533" s="392"/>
      <c r="D533" s="383"/>
      <c r="E533" s="328"/>
      <c r="F533" s="328"/>
      <c r="G533" s="328"/>
      <c r="H533" s="346"/>
    </row>
    <row r="534" spans="1:8" ht="12" hidden="1" customHeight="1" x14ac:dyDescent="0.2">
      <c r="A534" s="374">
        <v>22222</v>
      </c>
      <c r="B534" s="352" t="s">
        <v>477</v>
      </c>
      <c r="C534" s="392"/>
      <c r="D534" s="383"/>
      <c r="E534" s="328"/>
      <c r="F534" s="328"/>
      <c r="G534" s="328"/>
      <c r="H534" s="346"/>
    </row>
    <row r="535" spans="1:8" ht="12" hidden="1" customHeight="1" x14ac:dyDescent="0.2">
      <c r="A535" s="374">
        <v>2223</v>
      </c>
      <c r="B535" s="352" t="s">
        <v>478</v>
      </c>
      <c r="C535" s="392"/>
      <c r="D535" s="383"/>
      <c r="E535" s="328"/>
      <c r="F535" s="328"/>
      <c r="G535" s="328"/>
      <c r="H535" s="346"/>
    </row>
    <row r="536" spans="1:8" ht="12" hidden="1" customHeight="1" x14ac:dyDescent="0.2">
      <c r="A536" s="374">
        <v>22231</v>
      </c>
      <c r="B536" s="352" t="s">
        <v>479</v>
      </c>
      <c r="C536" s="392"/>
      <c r="D536" s="383"/>
      <c r="E536" s="328"/>
      <c r="F536" s="328"/>
      <c r="G536" s="328"/>
      <c r="H536" s="346"/>
    </row>
    <row r="537" spans="1:8" ht="12" hidden="1" customHeight="1" x14ac:dyDescent="0.2">
      <c r="A537" s="374">
        <v>22232</v>
      </c>
      <c r="B537" s="352" t="s">
        <v>480</v>
      </c>
      <c r="C537" s="392"/>
      <c r="D537" s="383"/>
      <c r="E537" s="328"/>
      <c r="F537" s="328"/>
      <c r="G537" s="328"/>
      <c r="H537" s="346"/>
    </row>
    <row r="538" spans="1:8" ht="12" hidden="1" customHeight="1" x14ac:dyDescent="0.2">
      <c r="A538" s="374">
        <v>22233</v>
      </c>
      <c r="B538" s="352" t="s">
        <v>481</v>
      </c>
      <c r="C538" s="392"/>
      <c r="D538" s="383"/>
      <c r="E538" s="328"/>
      <c r="F538" s="328"/>
      <c r="G538" s="328"/>
      <c r="H538" s="346"/>
    </row>
    <row r="539" spans="1:8" ht="12" hidden="1" customHeight="1" x14ac:dyDescent="0.2">
      <c r="A539" s="374">
        <v>22234</v>
      </c>
      <c r="B539" s="352" t="s">
        <v>482</v>
      </c>
      <c r="C539" s="392"/>
      <c r="D539" s="383"/>
      <c r="E539" s="328"/>
      <c r="F539" s="328"/>
      <c r="G539" s="328"/>
      <c r="H539" s="346"/>
    </row>
    <row r="540" spans="1:8" ht="12" hidden="1" customHeight="1" x14ac:dyDescent="0.2">
      <c r="A540" s="374">
        <v>22235</v>
      </c>
      <c r="B540" s="352" t="s">
        <v>483</v>
      </c>
      <c r="C540" s="392"/>
      <c r="D540" s="383"/>
      <c r="E540" s="328"/>
      <c r="F540" s="328"/>
      <c r="G540" s="328"/>
      <c r="H540" s="346"/>
    </row>
    <row r="541" spans="1:8" ht="12" hidden="1" customHeight="1" x14ac:dyDescent="0.2">
      <c r="A541" s="374">
        <v>22236</v>
      </c>
      <c r="B541" s="352" t="s">
        <v>484</v>
      </c>
      <c r="C541" s="392"/>
      <c r="D541" s="383"/>
      <c r="E541" s="328"/>
      <c r="F541" s="328"/>
      <c r="G541" s="328"/>
      <c r="H541" s="346"/>
    </row>
    <row r="542" spans="1:8" ht="12" hidden="1" customHeight="1" x14ac:dyDescent="0.2">
      <c r="A542" s="374">
        <v>22237</v>
      </c>
      <c r="B542" s="352" t="s">
        <v>485</v>
      </c>
      <c r="C542" s="392"/>
      <c r="D542" s="383"/>
      <c r="E542" s="328"/>
      <c r="F542" s="328"/>
      <c r="G542" s="328"/>
      <c r="H542" s="346"/>
    </row>
    <row r="543" spans="1:8" ht="12" hidden="1" customHeight="1" x14ac:dyDescent="0.2">
      <c r="A543" s="374">
        <v>22238</v>
      </c>
      <c r="B543" s="352" t="s">
        <v>486</v>
      </c>
      <c r="C543" s="392"/>
      <c r="D543" s="383"/>
      <c r="E543" s="328"/>
      <c r="F543" s="328"/>
      <c r="G543" s="328"/>
      <c r="H543" s="346"/>
    </row>
    <row r="544" spans="1:8" ht="12" hidden="1" customHeight="1" x14ac:dyDescent="0.2">
      <c r="A544" s="374">
        <v>2224</v>
      </c>
      <c r="B544" s="352" t="s">
        <v>487</v>
      </c>
      <c r="C544" s="392"/>
      <c r="D544" s="383"/>
      <c r="E544" s="328"/>
      <c r="F544" s="328"/>
      <c r="G544" s="328"/>
      <c r="H544" s="346"/>
    </row>
    <row r="545" spans="1:8" ht="12" hidden="1" customHeight="1" x14ac:dyDescent="0.2">
      <c r="A545" s="374">
        <v>22241</v>
      </c>
      <c r="B545" s="352" t="s">
        <v>488</v>
      </c>
      <c r="C545" s="392"/>
      <c r="D545" s="383"/>
      <c r="E545" s="328"/>
      <c r="F545" s="328"/>
      <c r="G545" s="328"/>
      <c r="H545" s="346"/>
    </row>
    <row r="546" spans="1:8" ht="12" hidden="1" customHeight="1" x14ac:dyDescent="0.2">
      <c r="A546" s="374">
        <v>22242</v>
      </c>
      <c r="B546" s="352" t="s">
        <v>489</v>
      </c>
      <c r="C546" s="392"/>
      <c r="D546" s="383"/>
      <c r="E546" s="328"/>
      <c r="F546" s="328"/>
      <c r="G546" s="328"/>
      <c r="H546" s="346"/>
    </row>
    <row r="547" spans="1:8" ht="13.5" hidden="1" customHeight="1" x14ac:dyDescent="0.25">
      <c r="A547" s="375">
        <v>223</v>
      </c>
      <c r="B547" s="368" t="s">
        <v>490</v>
      </c>
      <c r="C547" s="392"/>
      <c r="D547" s="382">
        <f>SUM(C548:C550)</f>
        <v>0</v>
      </c>
      <c r="E547" s="328"/>
      <c r="F547" s="328"/>
      <c r="G547" s="332">
        <f>SUM(F548:F550)</f>
        <v>0</v>
      </c>
      <c r="H547" s="346"/>
    </row>
    <row r="548" spans="1:8" ht="12.75" hidden="1" customHeight="1" x14ac:dyDescent="0.2">
      <c r="A548" s="374">
        <v>2231</v>
      </c>
      <c r="B548" s="367" t="s">
        <v>490</v>
      </c>
      <c r="C548" s="392"/>
      <c r="D548" s="383"/>
      <c r="E548" s="328"/>
      <c r="F548" s="328"/>
      <c r="G548" s="328"/>
      <c r="H548" s="346"/>
    </row>
    <row r="549" spans="1:8" ht="12.75" hidden="1" customHeight="1" x14ac:dyDescent="0.2">
      <c r="A549" s="374">
        <v>22311</v>
      </c>
      <c r="B549" s="367" t="s">
        <v>491</v>
      </c>
      <c r="C549" s="392"/>
      <c r="D549" s="383"/>
      <c r="E549" s="328"/>
      <c r="F549" s="328"/>
      <c r="G549" s="328"/>
      <c r="H549" s="346"/>
    </row>
    <row r="550" spans="1:8" ht="12.75" hidden="1" customHeight="1" x14ac:dyDescent="0.2">
      <c r="A550" s="374">
        <v>22312</v>
      </c>
      <c r="B550" s="367" t="s">
        <v>492</v>
      </c>
      <c r="C550" s="392"/>
      <c r="D550" s="383"/>
      <c r="E550" s="328"/>
      <c r="F550" s="328"/>
      <c r="G550" s="328"/>
      <c r="H550" s="346"/>
    </row>
    <row r="551" spans="1:8" ht="12" hidden="1" customHeight="1" x14ac:dyDescent="0.25">
      <c r="A551" s="375">
        <v>224</v>
      </c>
      <c r="B551" s="356" t="s">
        <v>163</v>
      </c>
      <c r="C551" s="392"/>
      <c r="D551" s="382">
        <f>SUM(C551:C554)</f>
        <v>0</v>
      </c>
      <c r="E551" s="328"/>
      <c r="F551" s="328"/>
      <c r="G551" s="332">
        <f>SUM(F552:F554)</f>
        <v>0</v>
      </c>
      <c r="H551" s="346"/>
    </row>
    <row r="552" spans="1:8" ht="12" hidden="1" customHeight="1" x14ac:dyDescent="0.2">
      <c r="A552" s="374">
        <v>2241</v>
      </c>
      <c r="B552" s="352" t="s">
        <v>163</v>
      </c>
      <c r="C552" s="392"/>
      <c r="D552" s="383"/>
      <c r="E552" s="328"/>
      <c r="F552" s="328"/>
      <c r="G552" s="328"/>
      <c r="H552" s="346"/>
    </row>
    <row r="553" spans="1:8" ht="12" hidden="1" customHeight="1" x14ac:dyDescent="0.2">
      <c r="A553" s="374">
        <v>22411</v>
      </c>
      <c r="B553" s="352" t="s">
        <v>201</v>
      </c>
      <c r="C553" s="392"/>
      <c r="D553" s="383"/>
      <c r="E553" s="328"/>
      <c r="F553" s="328"/>
      <c r="G553" s="328"/>
      <c r="H553" s="346"/>
    </row>
    <row r="554" spans="1:8" ht="12" hidden="1" customHeight="1" x14ac:dyDescent="0.2">
      <c r="A554" s="374">
        <v>22412</v>
      </c>
      <c r="B554" s="352" t="s">
        <v>202</v>
      </c>
      <c r="C554" s="392"/>
      <c r="D554" s="383"/>
      <c r="E554" s="328"/>
      <c r="F554" s="328"/>
      <c r="G554" s="328"/>
      <c r="H554" s="346"/>
    </row>
    <row r="555" spans="1:8" ht="12" hidden="1" customHeight="1" x14ac:dyDescent="0.25">
      <c r="A555" s="375">
        <v>225</v>
      </c>
      <c r="B555" s="356" t="s">
        <v>493</v>
      </c>
      <c r="C555" s="392"/>
      <c r="D555" s="382">
        <f>SUM(C556:C560)</f>
        <v>0</v>
      </c>
      <c r="E555" s="328"/>
      <c r="F555" s="328"/>
      <c r="G555" s="328"/>
      <c r="H555" s="346"/>
    </row>
    <row r="556" spans="1:8" ht="12" hidden="1" customHeight="1" x14ac:dyDescent="0.2">
      <c r="A556" s="374">
        <v>2251</v>
      </c>
      <c r="B556" s="352" t="s">
        <v>493</v>
      </c>
      <c r="C556" s="392"/>
      <c r="D556" s="383"/>
      <c r="E556" s="328"/>
      <c r="F556" s="328"/>
      <c r="G556" s="328"/>
      <c r="H556" s="346"/>
    </row>
    <row r="557" spans="1:8" ht="12" hidden="1" customHeight="1" x14ac:dyDescent="0.2">
      <c r="A557" s="374">
        <v>22511</v>
      </c>
      <c r="B557" s="352" t="s">
        <v>494</v>
      </c>
      <c r="C557" s="392"/>
      <c r="D557" s="383"/>
      <c r="E557" s="328"/>
      <c r="F557" s="328"/>
      <c r="G557" s="328"/>
      <c r="H557" s="346"/>
    </row>
    <row r="558" spans="1:8" ht="12" hidden="1" customHeight="1" x14ac:dyDescent="0.2">
      <c r="A558" s="374">
        <v>22512</v>
      </c>
      <c r="B558" s="352" t="s">
        <v>495</v>
      </c>
      <c r="C558" s="392"/>
      <c r="D558" s="383"/>
      <c r="E558" s="328"/>
      <c r="F558" s="328"/>
      <c r="G558" s="328"/>
      <c r="H558" s="346"/>
    </row>
    <row r="559" spans="1:8" ht="12" hidden="1" customHeight="1" x14ac:dyDescent="0.2">
      <c r="A559" s="374">
        <v>22513</v>
      </c>
      <c r="B559" s="352" t="s">
        <v>496</v>
      </c>
      <c r="C559" s="392"/>
      <c r="D559" s="383"/>
      <c r="E559" s="328"/>
      <c r="F559" s="328"/>
      <c r="G559" s="328"/>
      <c r="H559" s="346"/>
    </row>
    <row r="560" spans="1:8" ht="12" hidden="1" customHeight="1" x14ac:dyDescent="0.2">
      <c r="A560" s="374">
        <v>22514</v>
      </c>
      <c r="B560" s="352" t="s">
        <v>497</v>
      </c>
      <c r="C560" s="392"/>
      <c r="D560" s="383"/>
      <c r="E560" s="328"/>
      <c r="F560" s="328"/>
      <c r="G560" s="328"/>
      <c r="H560" s="346"/>
    </row>
    <row r="561" spans="1:8" ht="13.5" hidden="1" customHeight="1" x14ac:dyDescent="0.25">
      <c r="A561" s="375">
        <v>226</v>
      </c>
      <c r="B561" s="356" t="s">
        <v>498</v>
      </c>
      <c r="C561" s="392"/>
      <c r="D561" s="382">
        <f>SUM(C562:C563)</f>
        <v>0</v>
      </c>
      <c r="E561" s="328"/>
      <c r="F561" s="328"/>
      <c r="G561" s="332">
        <f>SUM(F562:F563)</f>
        <v>0</v>
      </c>
      <c r="H561" s="346"/>
    </row>
    <row r="562" spans="1:8" ht="13.5" hidden="1" customHeight="1" x14ac:dyDescent="0.2">
      <c r="A562" s="374">
        <v>2261</v>
      </c>
      <c r="B562" s="352" t="s">
        <v>498</v>
      </c>
      <c r="C562" s="392"/>
      <c r="D562" s="383"/>
      <c r="E562" s="328"/>
      <c r="F562" s="328"/>
      <c r="G562" s="328"/>
      <c r="H562" s="346"/>
    </row>
    <row r="563" spans="1:8" ht="13.5" hidden="1" customHeight="1" x14ac:dyDescent="0.2">
      <c r="A563" s="374">
        <v>22611</v>
      </c>
      <c r="B563" s="352" t="s">
        <v>499</v>
      </c>
      <c r="C563" s="392"/>
      <c r="D563" s="383"/>
      <c r="E563" s="328"/>
      <c r="F563" s="328"/>
      <c r="G563" s="328"/>
      <c r="H563" s="346"/>
    </row>
    <row r="564" spans="1:8" ht="13.5" hidden="1" customHeight="1" x14ac:dyDescent="0.25">
      <c r="A564" s="375">
        <v>23</v>
      </c>
      <c r="B564" s="356" t="s">
        <v>500</v>
      </c>
      <c r="C564" s="392"/>
      <c r="D564" s="382">
        <f>SUM(C565:C572)</f>
        <v>0</v>
      </c>
      <c r="E564" s="332"/>
      <c r="F564" s="332"/>
      <c r="G564" s="332">
        <f>SUM(F565:F572)</f>
        <v>0</v>
      </c>
      <c r="H564" s="346"/>
    </row>
    <row r="565" spans="1:8" ht="13.5" hidden="1" customHeight="1" x14ac:dyDescent="0.2">
      <c r="A565" s="374">
        <v>231</v>
      </c>
      <c r="B565" s="352" t="s">
        <v>501</v>
      </c>
      <c r="C565" s="392"/>
      <c r="D565" s="383"/>
      <c r="E565" s="328"/>
      <c r="F565" s="328"/>
      <c r="G565" s="328"/>
      <c r="H565" s="346"/>
    </row>
    <row r="566" spans="1:8" ht="13.5" hidden="1" customHeight="1" x14ac:dyDescent="0.2">
      <c r="A566" s="374">
        <v>2311</v>
      </c>
      <c r="B566" s="352" t="s">
        <v>502</v>
      </c>
      <c r="C566" s="392"/>
      <c r="D566" s="383"/>
      <c r="E566" s="328"/>
      <c r="F566" s="328"/>
      <c r="G566" s="328"/>
      <c r="H566" s="346"/>
    </row>
    <row r="567" spans="1:8" ht="13.5" hidden="1" customHeight="1" x14ac:dyDescent="0.2">
      <c r="A567" s="374">
        <v>23111</v>
      </c>
      <c r="B567" s="352" t="s">
        <v>503</v>
      </c>
      <c r="C567" s="392"/>
      <c r="D567" s="383"/>
      <c r="E567" s="328"/>
      <c r="F567" s="328"/>
      <c r="G567" s="328"/>
      <c r="H567" s="346"/>
    </row>
    <row r="568" spans="1:8" ht="13.5" hidden="1" customHeight="1" x14ac:dyDescent="0.2">
      <c r="A568" s="374">
        <v>23112</v>
      </c>
      <c r="B568" s="352" t="s">
        <v>504</v>
      </c>
      <c r="C568" s="392"/>
      <c r="D568" s="383"/>
      <c r="E568" s="328"/>
      <c r="F568" s="328"/>
      <c r="G568" s="328"/>
      <c r="H568" s="346"/>
    </row>
    <row r="569" spans="1:8" ht="13.5" hidden="1" customHeight="1" x14ac:dyDescent="0.2">
      <c r="A569" s="374">
        <v>2312</v>
      </c>
      <c r="B569" s="352" t="s">
        <v>505</v>
      </c>
      <c r="C569" s="392"/>
      <c r="D569" s="383"/>
      <c r="E569" s="328"/>
      <c r="F569" s="328"/>
      <c r="G569" s="328"/>
      <c r="H569" s="346"/>
    </row>
    <row r="570" spans="1:8" ht="13.5" hidden="1" customHeight="1" x14ac:dyDescent="0.2">
      <c r="A570" s="374">
        <v>23121</v>
      </c>
      <c r="B570" s="352" t="s">
        <v>506</v>
      </c>
      <c r="C570" s="392"/>
      <c r="D570" s="383"/>
      <c r="E570" s="328"/>
      <c r="F570" s="328"/>
      <c r="G570" s="328"/>
      <c r="H570" s="346"/>
    </row>
    <row r="571" spans="1:8" ht="13.5" hidden="1" customHeight="1" x14ac:dyDescent="0.2">
      <c r="A571" s="374">
        <v>2313</v>
      </c>
      <c r="B571" s="352" t="s">
        <v>507</v>
      </c>
      <c r="C571" s="392"/>
      <c r="D571" s="383"/>
      <c r="E571" s="328"/>
      <c r="F571" s="328"/>
      <c r="G571" s="328"/>
      <c r="H571" s="346"/>
    </row>
    <row r="572" spans="1:8" ht="13.5" hidden="1" customHeight="1" x14ac:dyDescent="0.2">
      <c r="A572" s="374">
        <v>23131</v>
      </c>
      <c r="B572" s="352" t="s">
        <v>507</v>
      </c>
      <c r="C572" s="392"/>
      <c r="D572" s="383"/>
      <c r="E572" s="328"/>
      <c r="F572" s="328"/>
      <c r="G572" s="328"/>
      <c r="H572" s="346"/>
    </row>
    <row r="573" spans="1:8" ht="14.25" hidden="1" customHeight="1" x14ac:dyDescent="0.25">
      <c r="A573" s="374"/>
      <c r="B573" s="356" t="s">
        <v>508</v>
      </c>
      <c r="C573" s="392"/>
      <c r="D573" s="382">
        <f>+D524+D527+D547+D551+D555+D561+D564</f>
        <v>0</v>
      </c>
      <c r="E573" s="339"/>
      <c r="F573" s="328"/>
      <c r="G573" s="332">
        <f>+G524+G527+G547+G551+G555+G561+G564</f>
        <v>0</v>
      </c>
      <c r="H573" s="346"/>
    </row>
    <row r="574" spans="1:8" ht="14.25" customHeight="1" thickTop="1" x14ac:dyDescent="0.25">
      <c r="A574" s="374"/>
      <c r="B574" s="356" t="s">
        <v>509</v>
      </c>
      <c r="C574" s="392"/>
      <c r="D574" s="382">
        <f>+D522+D573</f>
        <v>459229691.84000003</v>
      </c>
      <c r="E574" s="339"/>
      <c r="F574" s="328"/>
      <c r="G574" s="332">
        <f>+G522+G573</f>
        <v>0</v>
      </c>
      <c r="H574" s="346"/>
    </row>
    <row r="575" spans="1:8" ht="12.75" customHeight="1" x14ac:dyDescent="0.2">
      <c r="A575" s="375">
        <v>3</v>
      </c>
      <c r="B575" s="387" t="s">
        <v>510</v>
      </c>
      <c r="C575" s="393"/>
      <c r="D575" s="352"/>
      <c r="E575" s="328"/>
      <c r="F575" s="332"/>
      <c r="G575" s="328"/>
      <c r="H575" s="346"/>
    </row>
    <row r="576" spans="1:8" ht="12" customHeight="1" x14ac:dyDescent="0.2">
      <c r="A576" s="375">
        <v>31</v>
      </c>
      <c r="B576" s="355" t="s">
        <v>511</v>
      </c>
      <c r="C576" s="392"/>
      <c r="D576" s="352"/>
      <c r="E576" s="328"/>
      <c r="F576" s="328"/>
      <c r="G576" s="328"/>
      <c r="H576" s="346"/>
    </row>
    <row r="577" spans="1:8" ht="12" customHeight="1" x14ac:dyDescent="0.2">
      <c r="A577" s="375">
        <v>311</v>
      </c>
      <c r="B577" s="355" t="s">
        <v>512</v>
      </c>
      <c r="C577" s="392"/>
      <c r="D577" s="355">
        <f>SUM(C578:C578)</f>
        <v>2973192197.46</v>
      </c>
      <c r="E577" s="328"/>
      <c r="F577" s="328"/>
      <c r="G577" s="334">
        <f>SUM(F578:F578)</f>
        <v>0</v>
      </c>
      <c r="H577" s="346"/>
    </row>
    <row r="578" spans="1:8" ht="12" customHeight="1" thickBot="1" x14ac:dyDescent="0.25">
      <c r="A578" s="375">
        <v>3111</v>
      </c>
      <c r="B578" s="352" t="s">
        <v>513</v>
      </c>
      <c r="C578" s="394">
        <v>2973192197.46</v>
      </c>
      <c r="D578" s="352"/>
      <c r="E578" s="328"/>
      <c r="F578" s="328"/>
      <c r="G578" s="328"/>
      <c r="H578" s="346"/>
    </row>
    <row r="579" spans="1:8" ht="12" customHeight="1" x14ac:dyDescent="0.2">
      <c r="A579" s="375">
        <v>312</v>
      </c>
      <c r="B579" s="355" t="s">
        <v>514</v>
      </c>
      <c r="C579" s="392"/>
      <c r="D579" s="355">
        <f>+C579</f>
        <v>0</v>
      </c>
      <c r="E579" s="328"/>
      <c r="F579" s="328"/>
      <c r="G579" s="334">
        <f>+F579</f>
        <v>0</v>
      </c>
      <c r="H579" s="346"/>
    </row>
    <row r="580" spans="1:8" ht="12" customHeight="1" x14ac:dyDescent="0.2">
      <c r="A580" s="375">
        <v>313</v>
      </c>
      <c r="B580" s="356" t="s">
        <v>515</v>
      </c>
      <c r="C580" s="392"/>
      <c r="D580" s="355">
        <f>+C580</f>
        <v>0</v>
      </c>
      <c r="E580" s="328"/>
      <c r="F580" s="328"/>
      <c r="G580" s="334">
        <f>+F580</f>
        <v>0</v>
      </c>
      <c r="H580" s="346"/>
    </row>
    <row r="581" spans="1:8" ht="12" customHeight="1" x14ac:dyDescent="0.2">
      <c r="A581" s="375">
        <v>314</v>
      </c>
      <c r="B581" s="356" t="s">
        <v>516</v>
      </c>
      <c r="C581" s="392"/>
      <c r="D581" s="356">
        <f>SUM(C582:C583)</f>
        <v>659980880.70000005</v>
      </c>
      <c r="E581" s="328"/>
      <c r="F581" s="328"/>
      <c r="G581" s="332">
        <f>SUM(F582:F583)</f>
        <v>0</v>
      </c>
      <c r="H581" s="346"/>
    </row>
    <row r="582" spans="1:8" ht="12" customHeight="1" x14ac:dyDescent="0.2">
      <c r="A582" s="375">
        <v>3141</v>
      </c>
      <c r="B582" s="352" t="s">
        <v>517</v>
      </c>
      <c r="C582" s="392">
        <v>389408054.89999998</v>
      </c>
      <c r="D582" s="352"/>
      <c r="E582" s="328"/>
      <c r="F582" s="328"/>
      <c r="G582" s="328"/>
      <c r="H582" s="346"/>
    </row>
    <row r="583" spans="1:8" ht="12" customHeight="1" thickBot="1" x14ac:dyDescent="0.25">
      <c r="A583" s="375">
        <v>3142</v>
      </c>
      <c r="B583" s="352" t="s">
        <v>518</v>
      </c>
      <c r="C583" s="394">
        <v>270572825.80000001</v>
      </c>
      <c r="D583" s="360"/>
      <c r="E583" s="328"/>
      <c r="F583" s="328"/>
      <c r="G583" s="328"/>
      <c r="H583" s="346"/>
    </row>
    <row r="584" spans="1:8" ht="16.5" thickBot="1" x14ac:dyDescent="0.3">
      <c r="A584" s="378"/>
      <c r="B584" s="359" t="s">
        <v>519</v>
      </c>
      <c r="C584" s="359"/>
      <c r="D584" s="406">
        <f>+D577+D579+D580+D581</f>
        <v>3633173078.1599998</v>
      </c>
      <c r="E584" s="328"/>
      <c r="F584" s="329"/>
      <c r="G584" s="334">
        <f>+G577+G579+G580+G581</f>
        <v>0</v>
      </c>
      <c r="H584" s="346"/>
    </row>
    <row r="585" spans="1:8" ht="15.75" customHeight="1" thickTop="1" thickBot="1" x14ac:dyDescent="0.3">
      <c r="A585" s="379"/>
      <c r="B585" s="388" t="s">
        <v>520</v>
      </c>
      <c r="C585" s="360"/>
      <c r="D585" s="381">
        <f>+D574+D584</f>
        <v>4092402770</v>
      </c>
      <c r="E585" s="348"/>
      <c r="F585" s="348"/>
      <c r="G585" s="349">
        <f>+G574+G584</f>
        <v>0</v>
      </c>
      <c r="H585" s="350"/>
    </row>
    <row r="586" spans="1:8" ht="12" hidden="1" customHeight="1" x14ac:dyDescent="0.2">
      <c r="B586" s="167"/>
      <c r="C586" s="160"/>
      <c r="D586" s="318"/>
      <c r="E586" s="160"/>
      <c r="F586" s="160"/>
      <c r="G586" s="318"/>
    </row>
    <row r="587" spans="1:8" ht="12" hidden="1" customHeight="1" x14ac:dyDescent="0.2">
      <c r="A587" s="158">
        <v>4</v>
      </c>
      <c r="B587" s="167" t="s">
        <v>521</v>
      </c>
      <c r="C587" s="160"/>
      <c r="D587" s="318"/>
      <c r="E587" s="160"/>
      <c r="F587" s="160"/>
      <c r="G587" s="318"/>
    </row>
    <row r="588" spans="1:8" hidden="1" x14ac:dyDescent="0.2">
      <c r="A588" s="159">
        <v>41</v>
      </c>
      <c r="B588" s="160" t="s">
        <v>522</v>
      </c>
      <c r="C588" s="160"/>
      <c r="D588" s="160"/>
      <c r="E588" s="160"/>
      <c r="F588" s="160"/>
      <c r="G588" s="160"/>
    </row>
    <row r="589" spans="1:8" hidden="1" x14ac:dyDescent="0.2">
      <c r="A589" s="159">
        <v>411</v>
      </c>
      <c r="B589" s="160" t="s">
        <v>523</v>
      </c>
      <c r="C589" s="160"/>
      <c r="D589" s="160"/>
      <c r="E589" s="160"/>
      <c r="F589" s="160"/>
      <c r="G589" s="160"/>
    </row>
    <row r="590" spans="1:8" hidden="1" x14ac:dyDescent="0.2">
      <c r="A590" s="158">
        <v>42</v>
      </c>
      <c r="B590" s="160" t="s">
        <v>524</v>
      </c>
      <c r="C590" s="160"/>
      <c r="D590" s="160"/>
      <c r="E590" s="160"/>
      <c r="F590" s="160"/>
      <c r="G590" s="160"/>
    </row>
    <row r="591" spans="1:8" hidden="1" x14ac:dyDescent="0.2">
      <c r="A591" s="159">
        <v>421</v>
      </c>
      <c r="B591" s="160" t="s">
        <v>523</v>
      </c>
      <c r="C591" s="323"/>
      <c r="D591" s="323"/>
      <c r="E591" s="323"/>
      <c r="F591" s="155"/>
      <c r="G591" s="155"/>
    </row>
    <row r="592" spans="1:8" hidden="1" x14ac:dyDescent="0.2">
      <c r="A592" s="159"/>
      <c r="B592" s="323"/>
      <c r="C592" s="155"/>
      <c r="D592" s="164"/>
      <c r="E592" s="165"/>
    </row>
    <row r="593" spans="1:12" hidden="1" x14ac:dyDescent="0.2">
      <c r="A593" s="159"/>
      <c r="B593" s="323"/>
      <c r="C593" s="155"/>
      <c r="D593" s="164"/>
      <c r="E593" s="165"/>
    </row>
    <row r="594" spans="1:12" hidden="1" x14ac:dyDescent="0.2">
      <c r="A594" s="159"/>
      <c r="B594" s="323"/>
      <c r="C594" s="155"/>
      <c r="D594" s="164"/>
      <c r="E594" s="165"/>
    </row>
    <row r="595" spans="1:12" hidden="1" x14ac:dyDescent="0.2">
      <c r="A595" s="159"/>
      <c r="B595" s="323"/>
      <c r="C595" s="155"/>
      <c r="D595" s="164"/>
      <c r="E595" s="165"/>
    </row>
    <row r="596" spans="1:12" hidden="1" x14ac:dyDescent="0.2">
      <c r="A596" s="159"/>
      <c r="B596" s="323"/>
      <c r="C596" s="155"/>
      <c r="D596" s="164"/>
      <c r="E596" s="165"/>
    </row>
    <row r="597" spans="1:12" ht="6" customHeight="1" x14ac:dyDescent="0.2">
      <c r="A597" s="159"/>
      <c r="B597" s="323"/>
      <c r="C597" s="155"/>
      <c r="D597" s="164"/>
      <c r="E597" s="165"/>
    </row>
    <row r="598" spans="1:12" x14ac:dyDescent="0.2">
      <c r="A598" s="274"/>
      <c r="B598" s="411" t="s">
        <v>525</v>
      </c>
      <c r="C598" s="411"/>
      <c r="D598" s="411"/>
      <c r="E598" s="411"/>
      <c r="F598" s="274"/>
      <c r="G598" s="274"/>
      <c r="H598" s="325"/>
      <c r="I598" s="274"/>
      <c r="J598" s="274"/>
      <c r="K598" s="274"/>
      <c r="L598" s="274"/>
    </row>
    <row r="599" spans="1:12" x14ac:dyDescent="0.2">
      <c r="A599" s="274"/>
      <c r="B599" s="413"/>
      <c r="C599" s="413"/>
      <c r="D599" s="407"/>
      <c r="E599" s="413"/>
      <c r="F599" s="274"/>
      <c r="G599" s="274"/>
      <c r="H599" s="274"/>
      <c r="I599" s="274"/>
      <c r="J599" s="274"/>
      <c r="K599" s="274"/>
      <c r="L599" s="274"/>
    </row>
    <row r="600" spans="1:12" x14ac:dyDescent="0.2">
      <c r="A600" s="274"/>
      <c r="B600" s="413"/>
      <c r="C600" s="413"/>
      <c r="D600" s="407"/>
      <c r="E600" s="413"/>
      <c r="F600" s="274"/>
      <c r="G600" s="274"/>
      <c r="H600" s="274"/>
      <c r="I600" s="274"/>
      <c r="J600" s="274"/>
      <c r="K600" s="274"/>
      <c r="L600" s="274"/>
    </row>
    <row r="601" spans="1:12" x14ac:dyDescent="0.2">
      <c r="A601" s="274"/>
      <c r="B601" s="413"/>
      <c r="C601" s="413"/>
      <c r="D601" s="413"/>
      <c r="E601" s="413"/>
      <c r="F601" s="274"/>
      <c r="G601" s="274"/>
      <c r="H601" s="326"/>
      <c r="I601" s="274"/>
      <c r="J601" s="274"/>
      <c r="K601" s="274"/>
      <c r="L601" s="274"/>
    </row>
    <row r="602" spans="1:12" x14ac:dyDescent="0.2">
      <c r="A602" s="274"/>
      <c r="B602" s="413"/>
      <c r="C602" s="413"/>
      <c r="D602" s="413"/>
      <c r="E602" s="413"/>
      <c r="F602" s="274"/>
      <c r="G602" s="274"/>
      <c r="H602" s="326"/>
      <c r="I602" s="274"/>
      <c r="J602" s="274"/>
      <c r="K602" s="274"/>
      <c r="L602" s="274"/>
    </row>
    <row r="603" spans="1:12" x14ac:dyDescent="0.2">
      <c r="A603" s="274"/>
      <c r="B603" s="413"/>
      <c r="C603" s="413"/>
      <c r="D603" s="413"/>
      <c r="E603" s="413"/>
      <c r="F603" s="274"/>
      <c r="G603" s="274"/>
      <c r="H603" s="327"/>
      <c r="I603" s="274"/>
      <c r="J603" s="274"/>
      <c r="K603" s="274"/>
      <c r="L603" s="274"/>
    </row>
    <row r="604" spans="1:12" ht="13.5" customHeight="1" x14ac:dyDescent="0.2">
      <c r="A604" s="274"/>
      <c r="B604" s="275" t="s">
        <v>526</v>
      </c>
      <c r="C604" s="324"/>
      <c r="D604" s="324"/>
      <c r="E604" s="324"/>
      <c r="F604" s="324"/>
      <c r="G604" s="324"/>
      <c r="H604" s="324"/>
      <c r="I604" s="274"/>
      <c r="J604" s="274"/>
      <c r="K604" s="274"/>
      <c r="L604" s="274"/>
    </row>
    <row r="605" spans="1:12" ht="12.75" customHeight="1" x14ac:dyDescent="0.2">
      <c r="A605" s="274"/>
      <c r="B605" s="274" t="s">
        <v>527</v>
      </c>
      <c r="C605" s="324"/>
      <c r="D605" s="324"/>
      <c r="E605" s="414"/>
      <c r="F605" s="414"/>
      <c r="H605" s="274"/>
      <c r="I605" s="274"/>
      <c r="J605" s="274"/>
      <c r="K605" s="274"/>
      <c r="L605" s="274"/>
    </row>
    <row r="606" spans="1:12" ht="15" customHeight="1" x14ac:dyDescent="0.2">
      <c r="A606" s="274"/>
      <c r="B606" s="414" t="s">
        <v>528</v>
      </c>
      <c r="C606" s="324"/>
      <c r="D606" s="324"/>
      <c r="E606" s="415"/>
      <c r="F606" s="415"/>
      <c r="H606" s="274"/>
      <c r="I606" s="274"/>
      <c r="J606" s="274"/>
      <c r="K606" s="274"/>
      <c r="L606" s="274"/>
    </row>
    <row r="607" spans="1:12" x14ac:dyDescent="0.2">
      <c r="A607" s="274"/>
      <c r="B607" s="274"/>
      <c r="C607" s="274"/>
      <c r="D607" s="274"/>
      <c r="E607" s="274"/>
      <c r="F607" s="274"/>
      <c r="G607" s="274"/>
      <c r="H607" s="274"/>
      <c r="I607" s="274"/>
      <c r="J607" s="274"/>
      <c r="K607" s="274"/>
      <c r="L607" s="274"/>
    </row>
    <row r="608" spans="1:12" ht="15" x14ac:dyDescent="0.2">
      <c r="B608" s="166"/>
      <c r="C608" s="166"/>
      <c r="D608" s="166"/>
      <c r="E608" s="166"/>
      <c r="F608" s="166"/>
      <c r="G608" s="166"/>
    </row>
  </sheetData>
  <mergeCells count="5">
    <mergeCell ref="A1:H1"/>
    <mergeCell ref="A3:H3"/>
    <mergeCell ref="A4:H4"/>
    <mergeCell ref="A5:H5"/>
    <mergeCell ref="B2:G2"/>
  </mergeCells>
  <phoneticPr fontId="2" type="noConversion"/>
  <pageMargins left="1.1000000000000001" right="0.9055118110236221" top="0.71" bottom="0.41" header="0" footer="0"/>
  <pageSetup scale="5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H136"/>
  <sheetViews>
    <sheetView showGridLines="0" showZeros="0" topLeftCell="A22" workbookViewId="0">
      <selection activeCell="A35" sqref="A35"/>
    </sheetView>
  </sheetViews>
  <sheetFormatPr baseColWidth="10" defaultColWidth="9.140625" defaultRowHeight="12.75" x14ac:dyDescent="0.2"/>
  <cols>
    <col min="1" max="1" width="29.7109375" style="1" customWidth="1"/>
    <col min="2" max="2" width="13.5703125" style="1" customWidth="1"/>
    <col min="3" max="3" width="10.7109375" style="1" customWidth="1"/>
    <col min="4" max="4" width="13.28515625" style="1" customWidth="1"/>
    <col min="5" max="5" width="29.7109375" style="1" customWidth="1"/>
    <col min="6" max="6" width="14.5703125" style="1" customWidth="1"/>
    <col min="7" max="7" width="10.7109375" style="1" customWidth="1"/>
    <col min="8" max="8" width="12.7109375" style="1" customWidth="1"/>
    <col min="9" max="256" width="11.42578125" style="1" customWidth="1"/>
    <col min="257" max="16384" width="9.140625" style="1"/>
  </cols>
  <sheetData>
    <row r="1" spans="1:8" s="50" customFormat="1" ht="12.75" customHeight="1" x14ac:dyDescent="0.2">
      <c r="A1" s="504" t="s">
        <v>706</v>
      </c>
      <c r="B1" s="504"/>
      <c r="C1" s="504"/>
      <c r="D1" s="504"/>
      <c r="E1" s="504"/>
      <c r="F1" s="504"/>
      <c r="G1" s="504"/>
      <c r="H1" s="504"/>
    </row>
    <row r="2" spans="1:8" s="50" customFormat="1" ht="12.75" customHeight="1" x14ac:dyDescent="0.2">
      <c r="A2" s="504" t="s">
        <v>707</v>
      </c>
      <c r="B2" s="504"/>
      <c r="C2" s="504"/>
      <c r="D2" s="504"/>
      <c r="E2" s="504"/>
      <c r="F2" s="504"/>
      <c r="G2" s="504"/>
      <c r="H2" s="504"/>
    </row>
    <row r="3" spans="1:8" s="50" customFormat="1" ht="12.75" customHeight="1" x14ac:dyDescent="0.2">
      <c r="A3" s="504" t="s">
        <v>821</v>
      </c>
      <c r="B3" s="504"/>
      <c r="C3" s="504"/>
      <c r="D3" s="504"/>
      <c r="E3" s="504"/>
      <c r="F3" s="504"/>
      <c r="G3" s="504"/>
      <c r="H3" s="504"/>
    </row>
    <row r="4" spans="1:8" s="50" customFormat="1" ht="12.75" customHeight="1" x14ac:dyDescent="0.2">
      <c r="A4" s="24"/>
      <c r="B4" s="24"/>
      <c r="C4" s="24"/>
      <c r="D4" s="24"/>
      <c r="E4" s="24"/>
      <c r="F4" s="24"/>
      <c r="G4" s="25"/>
      <c r="H4" s="25"/>
    </row>
    <row r="5" spans="1:8" s="82" customFormat="1" ht="12.75" customHeight="1" thickBot="1" x14ac:dyDescent="0.3">
      <c r="A5" s="22" t="str">
        <f>'CUADRO 13'!A5</f>
        <v>NOMBRE DEL ORGANISMO:</v>
      </c>
      <c r="B5" s="22"/>
      <c r="C5" s="22"/>
      <c r="D5" s="22"/>
      <c r="E5" s="120" t="str">
        <f>+'CUADRO 13'!E5</f>
        <v xml:space="preserve">EJERCICIO FISCAL:  </v>
      </c>
      <c r="F5" s="252"/>
      <c r="G5" s="252"/>
      <c r="H5" s="18" t="s">
        <v>822</v>
      </c>
    </row>
    <row r="6" spans="1:8" s="82" customFormat="1" ht="12.75" customHeight="1" x14ac:dyDescent="0.25">
      <c r="A6" s="506" t="s">
        <v>710</v>
      </c>
      <c r="B6" s="507"/>
      <c r="C6" s="501" t="s">
        <v>711</v>
      </c>
      <c r="D6" s="505"/>
      <c r="E6" s="519" t="s">
        <v>712</v>
      </c>
      <c r="F6" s="507"/>
      <c r="G6" s="501" t="s">
        <v>713</v>
      </c>
      <c r="H6" s="502"/>
    </row>
    <row r="7" spans="1:8" s="82" customFormat="1" ht="12.75" customHeight="1" x14ac:dyDescent="0.25">
      <c r="A7" s="508"/>
      <c r="B7" s="509"/>
      <c r="C7" s="421" t="s">
        <v>714</v>
      </c>
      <c r="D7" s="420" t="s">
        <v>715</v>
      </c>
      <c r="E7" s="520"/>
      <c r="F7" s="509"/>
      <c r="G7" s="420" t="s">
        <v>714</v>
      </c>
      <c r="H7" s="26" t="s">
        <v>715</v>
      </c>
    </row>
    <row r="8" spans="1:8" s="83" customFormat="1" ht="10.5" customHeight="1" x14ac:dyDescent="0.2">
      <c r="A8" s="267"/>
      <c r="B8" s="257"/>
      <c r="C8" s="422"/>
      <c r="D8" s="423"/>
      <c r="E8" s="299"/>
      <c r="F8" s="303"/>
      <c r="G8" s="423"/>
      <c r="H8" s="424"/>
    </row>
    <row r="9" spans="1:8" s="83" customFormat="1" ht="10.5" customHeight="1" x14ac:dyDescent="0.2">
      <c r="A9" s="171" t="s">
        <v>806</v>
      </c>
      <c r="B9" s="90"/>
      <c r="C9" s="422"/>
      <c r="D9" s="425">
        <f>+'CUADRO 13'!D39</f>
        <v>0</v>
      </c>
      <c r="E9" s="215" t="s">
        <v>823</v>
      </c>
      <c r="F9" s="90"/>
      <c r="G9" s="423"/>
      <c r="H9" s="426">
        <f>+'CUADRO 13'!H39</f>
        <v>0</v>
      </c>
    </row>
    <row r="10" spans="1:8" s="83" customFormat="1" ht="10.5" customHeight="1" x14ac:dyDescent="0.2">
      <c r="A10" s="267"/>
      <c r="B10" s="257"/>
      <c r="C10" s="422"/>
      <c r="D10" s="423"/>
      <c r="E10" s="299"/>
      <c r="F10" s="257"/>
      <c r="G10" s="423"/>
      <c r="H10" s="424"/>
    </row>
    <row r="11" spans="1:8" s="83" customFormat="1" ht="10.5" customHeight="1" x14ac:dyDescent="0.2">
      <c r="A11" s="171" t="s">
        <v>824</v>
      </c>
      <c r="B11" s="257"/>
      <c r="C11" s="422"/>
      <c r="D11" s="427">
        <f>SUM(C12+C15)</f>
        <v>0</v>
      </c>
      <c r="E11" s="215" t="s">
        <v>825</v>
      </c>
      <c r="F11" s="257"/>
      <c r="G11" s="423"/>
      <c r="H11" s="426"/>
    </row>
    <row r="12" spans="1:8" s="83" customFormat="1" ht="10.5" customHeight="1" x14ac:dyDescent="0.2">
      <c r="A12" s="171" t="s">
        <v>826</v>
      </c>
      <c r="B12" s="257"/>
      <c r="C12" s="428">
        <f>SUM(B13:B14)</f>
        <v>0</v>
      </c>
      <c r="D12" s="423"/>
      <c r="E12" s="215"/>
      <c r="F12" s="257"/>
      <c r="G12" s="423"/>
      <c r="H12" s="424"/>
    </row>
    <row r="13" spans="1:8" s="83" customFormat="1" ht="10.5" customHeight="1" x14ac:dyDescent="0.2">
      <c r="A13" s="267" t="s">
        <v>827</v>
      </c>
      <c r="B13" s="429"/>
      <c r="C13" s="422"/>
      <c r="D13" s="423"/>
      <c r="E13" s="215" t="s">
        <v>828</v>
      </c>
      <c r="F13" s="257"/>
      <c r="G13" s="423"/>
      <c r="H13" s="426"/>
    </row>
    <row r="14" spans="1:8" s="83" customFormat="1" ht="10.5" customHeight="1" x14ac:dyDescent="0.2">
      <c r="A14" s="267" t="s">
        <v>829</v>
      </c>
      <c r="B14" s="429"/>
      <c r="C14" s="422"/>
      <c r="D14" s="423"/>
      <c r="E14" s="215"/>
      <c r="F14" s="257"/>
      <c r="G14" s="423"/>
      <c r="H14" s="424"/>
    </row>
    <row r="15" spans="1:8" s="83" customFormat="1" ht="10.5" customHeight="1" x14ac:dyDescent="0.2">
      <c r="A15" s="171" t="s">
        <v>830</v>
      </c>
      <c r="B15" s="260"/>
      <c r="C15" s="428">
        <f>SUM(B16:B18)</f>
        <v>0</v>
      </c>
      <c r="D15" s="423"/>
      <c r="E15" s="215"/>
      <c r="F15" s="257"/>
      <c r="G15" s="423"/>
      <c r="H15" s="424"/>
    </row>
    <row r="16" spans="1:8" s="83" customFormat="1" ht="10.5" customHeight="1" x14ac:dyDescent="0.2">
      <c r="A16" s="267" t="s">
        <v>831</v>
      </c>
      <c r="B16" s="429"/>
      <c r="C16" s="422"/>
      <c r="D16" s="423"/>
      <c r="E16" s="215"/>
      <c r="F16" s="257"/>
      <c r="G16" s="423"/>
      <c r="H16" s="424"/>
    </row>
    <row r="17" spans="1:8" s="83" customFormat="1" ht="10.5" customHeight="1" x14ac:dyDescent="0.2">
      <c r="A17" s="267" t="s">
        <v>832</v>
      </c>
      <c r="B17" s="429"/>
      <c r="C17" s="422"/>
      <c r="D17" s="423"/>
      <c r="E17" s="215"/>
      <c r="F17" s="257"/>
      <c r="G17" s="423"/>
      <c r="H17" s="424"/>
    </row>
    <row r="18" spans="1:8" s="83" customFormat="1" ht="10.5" customHeight="1" x14ac:dyDescent="0.2">
      <c r="A18" s="267"/>
      <c r="B18" s="429"/>
      <c r="C18" s="422"/>
      <c r="D18" s="423"/>
      <c r="E18" s="215" t="s">
        <v>834</v>
      </c>
      <c r="F18" s="257"/>
      <c r="G18" s="423"/>
      <c r="H18" s="426"/>
    </row>
    <row r="19" spans="1:8" s="83" customFormat="1" ht="6" customHeight="1" x14ac:dyDescent="0.2">
      <c r="A19" s="171"/>
      <c r="B19" s="257"/>
      <c r="C19" s="422"/>
      <c r="D19" s="423"/>
      <c r="E19" s="299"/>
      <c r="F19" s="257"/>
      <c r="G19" s="423"/>
      <c r="H19" s="424"/>
    </row>
    <row r="20" spans="1:8" s="83" customFormat="1" ht="10.5" customHeight="1" x14ac:dyDescent="0.2">
      <c r="A20" s="286" t="s">
        <v>1126</v>
      </c>
      <c r="B20" s="433"/>
      <c r="C20" s="456"/>
      <c r="D20" s="475">
        <f>SUM(C21:C25)</f>
        <v>0</v>
      </c>
      <c r="E20" s="286" t="s">
        <v>1127</v>
      </c>
      <c r="F20" s="257"/>
      <c r="G20" s="423"/>
      <c r="H20" s="430">
        <f>SUM(G21:G25)</f>
        <v>0</v>
      </c>
    </row>
    <row r="21" spans="1:8" s="83" customFormat="1" ht="10.5" customHeight="1" x14ac:dyDescent="0.2">
      <c r="A21" s="267" t="s">
        <v>837</v>
      </c>
      <c r="B21" s="257"/>
      <c r="C21" s="431"/>
      <c r="D21" s="432"/>
      <c r="E21" s="303" t="s">
        <v>837</v>
      </c>
      <c r="F21" s="257"/>
      <c r="G21" s="425"/>
      <c r="H21" s="424"/>
    </row>
    <row r="22" spans="1:8" s="83" customFormat="1" ht="10.5" customHeight="1" x14ac:dyDescent="0.2">
      <c r="A22" s="267" t="s">
        <v>838</v>
      </c>
      <c r="B22" s="257"/>
      <c r="C22" s="431"/>
      <c r="D22" s="259"/>
      <c r="E22" s="303" t="s">
        <v>838</v>
      </c>
      <c r="F22" s="257"/>
      <c r="G22" s="425">
        <f>+'CUADRO 13'!D25</f>
        <v>0</v>
      </c>
      <c r="H22" s="424"/>
    </row>
    <row r="23" spans="1:8" s="83" customFormat="1" ht="10.5" customHeight="1" x14ac:dyDescent="0.2">
      <c r="A23" s="267" t="s">
        <v>839</v>
      </c>
      <c r="B23" s="257"/>
      <c r="C23" s="431"/>
      <c r="D23" s="259"/>
      <c r="E23" s="303" t="s">
        <v>839</v>
      </c>
      <c r="F23" s="257"/>
      <c r="G23" s="425"/>
      <c r="H23" s="424"/>
    </row>
    <row r="24" spans="1:8" s="83" customFormat="1" ht="10.5" customHeight="1" x14ac:dyDescent="0.2">
      <c r="A24" s="267" t="s">
        <v>840</v>
      </c>
      <c r="B24" s="257"/>
      <c r="C24" s="431"/>
      <c r="D24" s="259"/>
      <c r="E24" s="303" t="s">
        <v>840</v>
      </c>
      <c r="F24" s="257"/>
      <c r="G24" s="425"/>
      <c r="H24" s="424"/>
    </row>
    <row r="25" spans="1:8" s="83" customFormat="1" ht="10.5" customHeight="1" x14ac:dyDescent="0.2">
      <c r="A25" s="267" t="s">
        <v>841</v>
      </c>
      <c r="B25" s="257"/>
      <c r="C25" s="431"/>
      <c r="D25" s="259"/>
      <c r="E25" s="303" t="s">
        <v>841</v>
      </c>
      <c r="F25" s="257"/>
      <c r="G25" s="425"/>
      <c r="H25" s="424"/>
    </row>
    <row r="26" spans="1:8" s="83" customFormat="1" ht="8.25" customHeight="1" x14ac:dyDescent="0.2">
      <c r="A26" s="171"/>
      <c r="B26" s="90"/>
      <c r="C26" s="422"/>
      <c r="D26" s="259"/>
      <c r="E26" s="233"/>
      <c r="F26" s="90"/>
      <c r="G26" s="423"/>
      <c r="H26" s="424"/>
    </row>
    <row r="27" spans="1:8" s="83" customFormat="1" ht="10.5" customHeight="1" x14ac:dyDescent="0.2">
      <c r="A27" s="286" t="s">
        <v>842</v>
      </c>
      <c r="B27" s="433"/>
      <c r="C27" s="422"/>
      <c r="D27" s="434"/>
      <c r="E27" s="286" t="s">
        <v>1128</v>
      </c>
      <c r="F27" s="433"/>
      <c r="G27" s="423"/>
      <c r="H27" s="426"/>
    </row>
    <row r="28" spans="1:8" s="83" customFormat="1" ht="10.5" customHeight="1" x14ac:dyDescent="0.2">
      <c r="A28" s="171" t="s">
        <v>844</v>
      </c>
      <c r="B28" s="257"/>
      <c r="C28" s="422"/>
      <c r="D28" s="435"/>
      <c r="E28" s="215" t="s">
        <v>845</v>
      </c>
      <c r="F28" s="257"/>
      <c r="G28" s="423"/>
      <c r="H28" s="426"/>
    </row>
    <row r="29" spans="1:8" s="83" customFormat="1" ht="10.5" customHeight="1" x14ac:dyDescent="0.2">
      <c r="A29" s="171" t="s">
        <v>846</v>
      </c>
      <c r="B29" s="257"/>
      <c r="C29" s="422"/>
      <c r="D29" s="435"/>
      <c r="E29" s="215" t="s">
        <v>847</v>
      </c>
      <c r="F29" s="257"/>
      <c r="G29" s="423"/>
      <c r="H29" s="426"/>
    </row>
    <row r="30" spans="1:8" s="83" customFormat="1" ht="9" customHeight="1" x14ac:dyDescent="0.2">
      <c r="A30" s="267"/>
      <c r="B30" s="257"/>
      <c r="C30" s="422"/>
      <c r="D30" s="423"/>
      <c r="E30" s="299"/>
      <c r="F30" s="257"/>
      <c r="G30" s="423"/>
      <c r="H30" s="424"/>
    </row>
    <row r="31" spans="1:8" s="83" customFormat="1" ht="10.5" customHeight="1" x14ac:dyDescent="0.2">
      <c r="A31" s="171" t="s">
        <v>848</v>
      </c>
      <c r="B31" s="257"/>
      <c r="C31" s="422"/>
      <c r="D31" s="436">
        <f>SUM(D9:D29)</f>
        <v>0</v>
      </c>
      <c r="E31" s="216" t="s">
        <v>849</v>
      </c>
      <c r="F31" s="257"/>
      <c r="G31" s="423"/>
      <c r="H31" s="437">
        <f>SUM(H9:H29)</f>
        <v>0</v>
      </c>
    </row>
    <row r="32" spans="1:8" s="83" customFormat="1" ht="10.5" customHeight="1" x14ac:dyDescent="0.2">
      <c r="A32" s="267" t="s">
        <v>850</v>
      </c>
      <c r="B32" s="257"/>
      <c r="C32" s="422"/>
      <c r="D32" s="425"/>
      <c r="E32" s="476" t="s">
        <v>851</v>
      </c>
      <c r="F32" s="257"/>
      <c r="G32" s="423"/>
      <c r="H32" s="426"/>
    </row>
    <row r="33" spans="1:8" s="83" customFormat="1" ht="10.5" customHeight="1" x14ac:dyDescent="0.2">
      <c r="A33" s="287" t="s">
        <v>852</v>
      </c>
      <c r="B33" s="257"/>
      <c r="C33" s="422"/>
      <c r="D33" s="425"/>
      <c r="E33" s="287" t="s">
        <v>853</v>
      </c>
      <c r="F33" s="433"/>
      <c r="G33" s="423"/>
      <c r="H33" s="438"/>
    </row>
    <row r="34" spans="1:8" s="83" customFormat="1" ht="10.5" customHeight="1" x14ac:dyDescent="0.2">
      <c r="A34" s="267" t="s">
        <v>854</v>
      </c>
      <c r="B34" s="257"/>
      <c r="C34" s="422"/>
      <c r="D34" s="435"/>
      <c r="E34" s="299" t="s">
        <v>855</v>
      </c>
      <c r="F34" s="257"/>
      <c r="G34" s="423"/>
      <c r="H34" s="439"/>
    </row>
    <row r="35" spans="1:8" s="83" customFormat="1" ht="10.5" customHeight="1" x14ac:dyDescent="0.2">
      <c r="A35" s="171" t="s">
        <v>856</v>
      </c>
      <c r="B35" s="257"/>
      <c r="C35" s="422"/>
      <c r="D35" s="440"/>
      <c r="E35" s="215" t="s">
        <v>857</v>
      </c>
      <c r="F35" s="257"/>
      <c r="G35" s="423"/>
      <c r="H35" s="424"/>
    </row>
    <row r="36" spans="1:8" s="84" customFormat="1" ht="10.5" customHeight="1" thickBot="1" x14ac:dyDescent="0.25">
      <c r="A36" s="521" t="s">
        <v>715</v>
      </c>
      <c r="B36" s="522"/>
      <c r="C36" s="217"/>
      <c r="D36" s="218">
        <f>SUM(D31:D35)</f>
        <v>0</v>
      </c>
      <c r="E36" s="523" t="s">
        <v>715</v>
      </c>
      <c r="F36" s="522"/>
      <c r="G36" s="219"/>
      <c r="H36" s="197">
        <f>SUM(H31:H35)</f>
        <v>0</v>
      </c>
    </row>
    <row r="37" spans="1:8" s="50" customFormat="1" ht="10.5" customHeight="1" x14ac:dyDescent="0.2">
      <c r="A37" s="252"/>
      <c r="B37" s="252"/>
      <c r="C37" s="252"/>
      <c r="D37" s="252"/>
      <c r="E37" s="252"/>
      <c r="F37" s="252"/>
      <c r="G37" s="252"/>
      <c r="H37" s="252"/>
    </row>
    <row r="38" spans="1:8" s="50" customFormat="1" ht="10.5" customHeight="1" x14ac:dyDescent="0.2">
      <c r="A38" s="252"/>
      <c r="B38" s="252"/>
      <c r="C38" s="252"/>
      <c r="D38" s="252"/>
      <c r="E38" s="477"/>
      <c r="F38" s="252"/>
      <c r="G38" s="252"/>
      <c r="H38" s="252"/>
    </row>
    <row r="39" spans="1:8" s="82" customFormat="1" ht="12.75" customHeight="1" thickBot="1" x14ac:dyDescent="0.3">
      <c r="A39" s="252"/>
      <c r="B39" s="252"/>
      <c r="C39" s="252"/>
      <c r="D39" s="23" t="s">
        <v>858</v>
      </c>
      <c r="E39" s="252"/>
      <c r="F39" s="252"/>
      <c r="G39" s="252"/>
      <c r="H39" s="18" t="s">
        <v>859</v>
      </c>
    </row>
    <row r="40" spans="1:8" s="82" customFormat="1" ht="12.75" customHeight="1" x14ac:dyDescent="0.25">
      <c r="A40" s="506" t="s">
        <v>860</v>
      </c>
      <c r="B40" s="507"/>
      <c r="C40" s="501" t="s">
        <v>711</v>
      </c>
      <c r="D40" s="505"/>
      <c r="E40" s="519" t="s">
        <v>861</v>
      </c>
      <c r="F40" s="507"/>
      <c r="G40" s="524" t="s">
        <v>713</v>
      </c>
      <c r="H40" s="502"/>
    </row>
    <row r="41" spans="1:8" s="82" customFormat="1" ht="12.75" customHeight="1" x14ac:dyDescent="0.25">
      <c r="A41" s="564"/>
      <c r="B41" s="565"/>
      <c r="C41" s="19" t="s">
        <v>714</v>
      </c>
      <c r="D41" s="421" t="s">
        <v>715</v>
      </c>
      <c r="E41" s="566"/>
      <c r="F41" s="565"/>
      <c r="G41" s="421" t="s">
        <v>714</v>
      </c>
      <c r="H41" s="26" t="s">
        <v>715</v>
      </c>
    </row>
    <row r="42" spans="1:8" s="50" customFormat="1" ht="12.75" customHeight="1" x14ac:dyDescent="0.2">
      <c r="A42" s="297" t="s">
        <v>1114</v>
      </c>
      <c r="B42" s="233"/>
      <c r="C42" s="478"/>
      <c r="D42" s="422"/>
      <c r="E42" s="298" t="s">
        <v>1115</v>
      </c>
      <c r="F42" s="90"/>
      <c r="G42" s="422"/>
      <c r="H42" s="424"/>
    </row>
    <row r="43" spans="1:8" s="50" customFormat="1" ht="12.75" customHeight="1" x14ac:dyDescent="0.2">
      <c r="A43" s="294" t="s">
        <v>12</v>
      </c>
      <c r="B43" s="303"/>
      <c r="C43" s="259"/>
      <c r="D43" s="479">
        <f>+'CUADRO 13'!D11</f>
        <v>0</v>
      </c>
      <c r="E43" s="295" t="s">
        <v>12</v>
      </c>
      <c r="F43" s="257"/>
      <c r="G43" s="422"/>
      <c r="H43" s="438">
        <f>+'CUADRO 13'!H11</f>
        <v>0</v>
      </c>
    </row>
    <row r="44" spans="1:8" s="50" customFormat="1" ht="12.75" customHeight="1" x14ac:dyDescent="0.2">
      <c r="A44" s="294" t="s">
        <v>37</v>
      </c>
      <c r="B44" s="303"/>
      <c r="C44" s="259"/>
      <c r="D44" s="431">
        <f>+'CUADRO 13'!D12</f>
        <v>0</v>
      </c>
      <c r="E44" s="295" t="s">
        <v>37</v>
      </c>
      <c r="F44" s="257"/>
      <c r="G44" s="422"/>
      <c r="H44" s="426">
        <f>+'CUADRO 13'!H12</f>
        <v>0</v>
      </c>
    </row>
    <row r="45" spans="1:8" s="50" customFormat="1" ht="12.75" customHeight="1" x14ac:dyDescent="0.2">
      <c r="A45" s="294" t="s">
        <v>61</v>
      </c>
      <c r="B45" s="303"/>
      <c r="C45" s="259"/>
      <c r="D45" s="431">
        <f>+'CUADRO 13'!D13</f>
        <v>0</v>
      </c>
      <c r="E45" s="295" t="s">
        <v>61</v>
      </c>
      <c r="F45" s="257"/>
      <c r="G45" s="422"/>
      <c r="H45" s="426">
        <f>+'CUADRO 13'!H13</f>
        <v>0</v>
      </c>
    </row>
    <row r="46" spans="1:8" s="50" customFormat="1" ht="12.75" customHeight="1" x14ac:dyDescent="0.2">
      <c r="A46" s="294" t="s">
        <v>112</v>
      </c>
      <c r="B46" s="303"/>
      <c r="C46" s="259"/>
      <c r="D46" s="431">
        <f>+'CUADRO 13'!D14</f>
        <v>0</v>
      </c>
      <c r="E46" s="299" t="s">
        <v>112</v>
      </c>
      <c r="F46" s="257"/>
      <c r="G46" s="422"/>
      <c r="H46" s="426">
        <f>+'CUADRO 13'!H14</f>
        <v>0</v>
      </c>
    </row>
    <row r="47" spans="1:8" s="50" customFormat="1" ht="12.75" customHeight="1" x14ac:dyDescent="0.2">
      <c r="A47" s="294" t="s">
        <v>145</v>
      </c>
      <c r="B47" s="303"/>
      <c r="C47" s="465">
        <f>SUM(B48:B51)</f>
        <v>0</v>
      </c>
      <c r="D47" s="422">
        <f>+'CUADRO 13'!D18</f>
        <v>0</v>
      </c>
      <c r="E47" s="299" t="s">
        <v>145</v>
      </c>
      <c r="F47" s="303"/>
      <c r="G47" s="465">
        <f>SUM(F48:F51)</f>
        <v>0</v>
      </c>
      <c r="H47" s="261">
        <f>+'CUADRO 13'!H18</f>
        <v>0</v>
      </c>
    </row>
    <row r="48" spans="1:8" s="50" customFormat="1" ht="12.75" customHeight="1" x14ac:dyDescent="0.2">
      <c r="A48" s="294" t="s">
        <v>163</v>
      </c>
      <c r="B48" s="422">
        <v>0</v>
      </c>
      <c r="C48" s="259"/>
      <c r="D48" s="479">
        <f>+'CUADRO 13'!D20</f>
        <v>0</v>
      </c>
      <c r="E48" s="299" t="s">
        <v>163</v>
      </c>
      <c r="F48" s="422">
        <v>0</v>
      </c>
      <c r="G48" s="259"/>
      <c r="H48" s="438">
        <f>+'CUADRO 13'!H20</f>
        <v>0</v>
      </c>
    </row>
    <row r="49" spans="1:8" s="50" customFormat="1" ht="12.75" customHeight="1" x14ac:dyDescent="0.2">
      <c r="A49" s="296" t="s">
        <v>1116</v>
      </c>
      <c r="B49" s="422"/>
      <c r="C49" s="259"/>
      <c r="D49" s="422"/>
      <c r="E49" s="298" t="s">
        <v>1117</v>
      </c>
      <c r="F49" s="422"/>
      <c r="G49" s="259"/>
      <c r="H49" s="261"/>
    </row>
    <row r="50" spans="1:8" s="50" customFormat="1" ht="12.75" customHeight="1" x14ac:dyDescent="0.2">
      <c r="A50" s="293" t="s">
        <v>169</v>
      </c>
      <c r="B50" s="422">
        <v>0</v>
      </c>
      <c r="C50" s="259"/>
      <c r="D50" s="479">
        <f>+'CUADRO 13'!D23</f>
        <v>0</v>
      </c>
      <c r="E50" s="295" t="s">
        <v>169</v>
      </c>
      <c r="F50" s="422">
        <v>0</v>
      </c>
      <c r="G50" s="259"/>
      <c r="H50" s="438">
        <f>+'CUADRO 13'!H23</f>
        <v>0</v>
      </c>
    </row>
    <row r="51" spans="1:8" s="50" customFormat="1" ht="12.75" customHeight="1" x14ac:dyDescent="0.2">
      <c r="A51" s="299" t="s">
        <v>198</v>
      </c>
      <c r="B51" s="260">
        <v>0</v>
      </c>
      <c r="C51" s="260"/>
      <c r="D51" s="479">
        <f>+'CUADRO 13'!D24</f>
        <v>0</v>
      </c>
      <c r="E51" s="299" t="s">
        <v>198</v>
      </c>
      <c r="F51" s="422">
        <v>0</v>
      </c>
      <c r="G51" s="259"/>
      <c r="H51" s="438">
        <f>+'CUADRO 13'!H24</f>
        <v>0</v>
      </c>
    </row>
    <row r="52" spans="1:8" s="50" customFormat="1" ht="12.75" customHeight="1" x14ac:dyDescent="0.2">
      <c r="A52" s="298" t="s">
        <v>1119</v>
      </c>
      <c r="B52" s="257"/>
      <c r="C52" s="260"/>
      <c r="D52" s="432"/>
      <c r="E52" s="297" t="s">
        <v>1120</v>
      </c>
      <c r="F52" s="303"/>
      <c r="G52" s="259"/>
      <c r="H52" s="261"/>
    </row>
    <row r="53" spans="1:8" s="50" customFormat="1" ht="12.75" customHeight="1" x14ac:dyDescent="0.2">
      <c r="A53" s="299" t="s">
        <v>289</v>
      </c>
      <c r="B53" s="257"/>
      <c r="C53" s="260"/>
      <c r="D53" s="479">
        <f>+'CUADRO 13'!D28</f>
        <v>0</v>
      </c>
      <c r="E53" s="303" t="s">
        <v>289</v>
      </c>
      <c r="F53" s="303"/>
      <c r="G53" s="259"/>
      <c r="H53" s="438">
        <f>+'CUADRO 13'!H28</f>
        <v>0</v>
      </c>
    </row>
    <row r="54" spans="1:8" s="50" customFormat="1" ht="12.75" customHeight="1" x14ac:dyDescent="0.2">
      <c r="A54" s="300" t="s">
        <v>345</v>
      </c>
      <c r="B54" s="480"/>
      <c r="C54" s="481">
        <f>C55+C56</f>
        <v>0</v>
      </c>
      <c r="D54" s="482">
        <f>+'CUADRO 13'!D29</f>
        <v>0</v>
      </c>
      <c r="E54" s="304" t="s">
        <v>345</v>
      </c>
      <c r="F54" s="304"/>
      <c r="G54" s="483">
        <f>G55+G56</f>
        <v>0</v>
      </c>
      <c r="H54" s="484">
        <f>+'CUADRO 13'!H29</f>
        <v>0</v>
      </c>
    </row>
    <row r="55" spans="1:8" s="50" customFormat="1" ht="12.75" customHeight="1" x14ac:dyDescent="0.2">
      <c r="A55" s="300" t="s">
        <v>367</v>
      </c>
      <c r="B55" s="304"/>
      <c r="C55" s="485"/>
      <c r="D55" s="482">
        <f>+'CUADRO 13'!D30</f>
        <v>0</v>
      </c>
      <c r="E55" s="304" t="s">
        <v>367</v>
      </c>
      <c r="F55" s="304"/>
      <c r="G55" s="485"/>
      <c r="H55" s="484">
        <f>+'CUADRO 13'!H30</f>
        <v>0</v>
      </c>
    </row>
    <row r="56" spans="1:8" s="50" customFormat="1" ht="12.75" customHeight="1" x14ac:dyDescent="0.2">
      <c r="A56" s="300" t="s">
        <v>381</v>
      </c>
      <c r="B56" s="304"/>
      <c r="C56" s="483">
        <f>SUM(B59:B59)</f>
        <v>0</v>
      </c>
      <c r="D56" s="482">
        <f>+'CUADRO 13'!D31</f>
        <v>0</v>
      </c>
      <c r="E56" s="304" t="s">
        <v>381</v>
      </c>
      <c r="F56" s="304"/>
      <c r="G56" s="483">
        <f>SUM(F59:F59)</f>
        <v>0</v>
      </c>
      <c r="H56" s="484">
        <f>+'CUADRO 13'!H31</f>
        <v>0</v>
      </c>
    </row>
    <row r="57" spans="1:8" s="50" customFormat="1" ht="12.75" customHeight="1" x14ac:dyDescent="0.2">
      <c r="A57" s="300" t="s">
        <v>163</v>
      </c>
      <c r="B57" s="304"/>
      <c r="C57" s="483"/>
      <c r="D57" s="482">
        <f>+'CUADRO 13'!D32</f>
        <v>0</v>
      </c>
      <c r="E57" s="304" t="s">
        <v>163</v>
      </c>
      <c r="F57" s="304"/>
      <c r="G57" s="483"/>
      <c r="H57" s="484">
        <f>+'CUADRO 13'!H32</f>
        <v>0</v>
      </c>
    </row>
    <row r="58" spans="1:8" s="50" customFormat="1" ht="12.75" customHeight="1" x14ac:dyDescent="0.2">
      <c r="A58" s="298" t="s">
        <v>1121</v>
      </c>
      <c r="B58" s="304"/>
      <c r="C58" s="483"/>
      <c r="D58" s="486"/>
      <c r="E58" s="298" t="s">
        <v>1122</v>
      </c>
      <c r="F58" s="304"/>
      <c r="G58" s="483"/>
      <c r="H58" s="484"/>
    </row>
    <row r="59" spans="1:8" s="50" customFormat="1" ht="12.75" customHeight="1" x14ac:dyDescent="0.2">
      <c r="A59" s="301" t="s">
        <v>1123</v>
      </c>
      <c r="B59" s="487">
        <v>0</v>
      </c>
      <c r="C59" s="485"/>
      <c r="D59" s="486">
        <f>+'CUADRO 13'!D34</f>
        <v>0</v>
      </c>
      <c r="E59" s="301" t="s">
        <v>1123</v>
      </c>
      <c r="F59" s="487">
        <v>0</v>
      </c>
      <c r="G59" s="485"/>
      <c r="H59" s="484">
        <f>+'CUADRO 13'!H34</f>
        <v>0</v>
      </c>
    </row>
    <row r="60" spans="1:8" s="50" customFormat="1" ht="12.75" customHeight="1" x14ac:dyDescent="0.2">
      <c r="A60" s="301" t="s">
        <v>1124</v>
      </c>
      <c r="B60" s="304"/>
      <c r="C60" s="485"/>
      <c r="D60" s="486">
        <f>+'CUADRO 13'!D35</f>
        <v>0</v>
      </c>
      <c r="E60" s="301" t="s">
        <v>1124</v>
      </c>
      <c r="F60" s="480"/>
      <c r="G60" s="488"/>
      <c r="H60" s="489">
        <f>+'CUADRO 13'!H35</f>
        <v>0</v>
      </c>
    </row>
    <row r="61" spans="1:8" s="50" customFormat="1" ht="12.75" customHeight="1" x14ac:dyDescent="0.2">
      <c r="A61" s="301" t="s">
        <v>490</v>
      </c>
      <c r="B61" s="304"/>
      <c r="C61" s="483"/>
      <c r="D61" s="490"/>
      <c r="E61" s="301" t="s">
        <v>490</v>
      </c>
      <c r="F61" s="304"/>
      <c r="G61" s="483"/>
      <c r="H61" s="491">
        <f>+'CUADRO 13'!H36</f>
        <v>0</v>
      </c>
    </row>
    <row r="62" spans="1:8" s="50" customFormat="1" ht="12.75" customHeight="1" x14ac:dyDescent="0.2">
      <c r="A62" s="299" t="s">
        <v>163</v>
      </c>
      <c r="B62" s="304"/>
      <c r="C62" s="483"/>
      <c r="D62" s="490"/>
      <c r="E62" s="299" t="s">
        <v>163</v>
      </c>
      <c r="F62" s="304"/>
      <c r="G62" s="483"/>
      <c r="H62" s="491">
        <f>+'CUADRO 13'!H37</f>
        <v>0</v>
      </c>
    </row>
    <row r="63" spans="1:8" s="50" customFormat="1" ht="12.75" customHeight="1" x14ac:dyDescent="0.2">
      <c r="A63" s="221" t="s">
        <v>893</v>
      </c>
      <c r="B63" s="303"/>
      <c r="C63" s="259"/>
      <c r="D63" s="232">
        <f>SUM(D43:D61)</f>
        <v>0</v>
      </c>
      <c r="E63" s="221" t="s">
        <v>893</v>
      </c>
      <c r="F63" s="303"/>
      <c r="G63" s="259"/>
      <c r="H63" s="173">
        <f>SUM(H43:H61)</f>
        <v>0</v>
      </c>
    </row>
    <row r="64" spans="1:8" s="50" customFormat="1" ht="12.75" customHeight="1" x14ac:dyDescent="0.2">
      <c r="A64" s="302" t="s">
        <v>894</v>
      </c>
      <c r="B64" s="492"/>
      <c r="C64" s="260"/>
      <c r="D64" s="422"/>
      <c r="E64" s="215" t="s">
        <v>895</v>
      </c>
      <c r="F64" s="257"/>
      <c r="G64" s="422"/>
      <c r="H64" s="439"/>
    </row>
    <row r="65" spans="1:8" s="86" customFormat="1" ht="11.25" customHeight="1" thickBot="1" x14ac:dyDescent="0.25">
      <c r="A65" s="521" t="s">
        <v>715</v>
      </c>
      <c r="B65" s="522"/>
      <c r="C65" s="222"/>
      <c r="D65" s="223">
        <f>SUM(D63)</f>
        <v>0</v>
      </c>
      <c r="E65" s="523" t="s">
        <v>715</v>
      </c>
      <c r="F65" s="522"/>
      <c r="G65" s="219"/>
      <c r="H65" s="197">
        <f>H63+H64</f>
        <v>0</v>
      </c>
    </row>
    <row r="66" spans="1:8" s="50" customFormat="1" ht="9.75" customHeight="1" x14ac:dyDescent="0.2">
      <c r="A66" s="60"/>
      <c r="B66" s="49"/>
      <c r="C66" s="49"/>
      <c r="D66" s="49"/>
      <c r="E66" s="49"/>
      <c r="F66" s="49"/>
      <c r="G66" s="49"/>
      <c r="H66" s="25"/>
    </row>
    <row r="67" spans="1:8" s="50" customFormat="1" ht="9.75" customHeight="1" x14ac:dyDescent="0.2">
      <c r="E67" s="149"/>
    </row>
    <row r="68" spans="1:8" s="50" customFormat="1" ht="6.75" customHeight="1" x14ac:dyDescent="0.2"/>
    <row r="69" spans="1:8" s="50" customFormat="1" ht="9" customHeight="1" x14ac:dyDescent="0.2">
      <c r="H69" s="149"/>
    </row>
    <row r="70" spans="1:8" s="50" customFormat="1" ht="6.75" customHeight="1" x14ac:dyDescent="0.2"/>
    <row r="71" spans="1:8" s="50" customFormat="1" ht="6.75" customHeight="1" x14ac:dyDescent="0.2"/>
    <row r="72" spans="1:8" s="50" customFormat="1" ht="9.75" customHeight="1" x14ac:dyDescent="0.2"/>
    <row r="73" spans="1:8" s="50" customFormat="1" ht="9" customHeight="1" x14ac:dyDescent="0.2"/>
    <row r="74" spans="1:8" s="50" customFormat="1" ht="9" customHeight="1" x14ac:dyDescent="0.2"/>
    <row r="75" spans="1:8" s="50" customFormat="1" ht="7.5" customHeight="1" x14ac:dyDescent="0.2"/>
    <row r="76" spans="1:8" s="50" customFormat="1" ht="9.75" customHeight="1" x14ac:dyDescent="0.2"/>
    <row r="77" spans="1:8" s="50" customFormat="1" ht="9" customHeight="1" x14ac:dyDescent="0.2"/>
    <row r="78" spans="1:8" s="50" customFormat="1" ht="9" customHeight="1" x14ac:dyDescent="0.2"/>
    <row r="79" spans="1:8" s="50" customFormat="1" ht="6.75" customHeight="1" x14ac:dyDescent="0.2"/>
    <row r="80" spans="1:8" s="50" customFormat="1" ht="9.75" customHeight="1" x14ac:dyDescent="0.2"/>
    <row r="81" s="50" customFormat="1" ht="9.75" customHeight="1" x14ac:dyDescent="0.2"/>
    <row r="82" s="50" customFormat="1" ht="9.75" customHeight="1" x14ac:dyDescent="0.2"/>
    <row r="83" s="50" customFormat="1" ht="9" customHeight="1" x14ac:dyDescent="0.2"/>
    <row r="84" s="50" customFormat="1" x14ac:dyDescent="0.2"/>
    <row r="85" s="50" customFormat="1" x14ac:dyDescent="0.2"/>
    <row r="86" s="50" customFormat="1" x14ac:dyDescent="0.2"/>
    <row r="87" s="50" customFormat="1" x14ac:dyDescent="0.2"/>
    <row r="88" s="50" customFormat="1" x14ac:dyDescent="0.2"/>
    <row r="89" s="50" customFormat="1" x14ac:dyDescent="0.2"/>
    <row r="90" s="50" customFormat="1" x14ac:dyDescent="0.2"/>
    <row r="91" s="50" customFormat="1" x14ac:dyDescent="0.2"/>
    <row r="92" s="50" customFormat="1" x14ac:dyDescent="0.2"/>
    <row r="93" s="50" customFormat="1" x14ac:dyDescent="0.2"/>
    <row r="94" s="50" customFormat="1" x14ac:dyDescent="0.2"/>
    <row r="95" s="50" customFormat="1" x14ac:dyDescent="0.2"/>
    <row r="96" s="50" customFormat="1" x14ac:dyDescent="0.2"/>
    <row r="97" s="50" customFormat="1" x14ac:dyDescent="0.2"/>
    <row r="98" s="50" customFormat="1" x14ac:dyDescent="0.2"/>
    <row r="99" s="50" customFormat="1" x14ac:dyDescent="0.2"/>
    <row r="100" s="50" customFormat="1" x14ac:dyDescent="0.2"/>
    <row r="101" s="50" customFormat="1" x14ac:dyDescent="0.2"/>
    <row r="102" s="50" customFormat="1" x14ac:dyDescent="0.2"/>
    <row r="103" s="50" customFormat="1" x14ac:dyDescent="0.2"/>
    <row r="104" s="50" customFormat="1" x14ac:dyDescent="0.2"/>
    <row r="105" s="50" customFormat="1" x14ac:dyDescent="0.2"/>
    <row r="106" s="50" customFormat="1" x14ac:dyDescent="0.2"/>
    <row r="107" s="50" customFormat="1" x14ac:dyDescent="0.2"/>
    <row r="108" s="50" customFormat="1" x14ac:dyDescent="0.2"/>
    <row r="109" s="50" customFormat="1" x14ac:dyDescent="0.2"/>
    <row r="110" s="50" customFormat="1" x14ac:dyDescent="0.2"/>
    <row r="111" s="50" customFormat="1" x14ac:dyDescent="0.2"/>
    <row r="112" s="50" customFormat="1" x14ac:dyDescent="0.2"/>
    <row r="113" s="50" customFormat="1" x14ac:dyDescent="0.2"/>
    <row r="114" s="50" customFormat="1" x14ac:dyDescent="0.2"/>
    <row r="115" s="50" customFormat="1" x14ac:dyDescent="0.2"/>
    <row r="116" s="50" customFormat="1" x14ac:dyDescent="0.2"/>
    <row r="117" s="50" customFormat="1" x14ac:dyDescent="0.2"/>
    <row r="118" s="50" customFormat="1" x14ac:dyDescent="0.2"/>
    <row r="119" s="50" customFormat="1" x14ac:dyDescent="0.2"/>
    <row r="120" s="50" customFormat="1" x14ac:dyDescent="0.2"/>
    <row r="121" s="50" customFormat="1" x14ac:dyDescent="0.2"/>
    <row r="122" s="50" customFormat="1" x14ac:dyDescent="0.2"/>
    <row r="123" s="50" customFormat="1" x14ac:dyDescent="0.2"/>
    <row r="124" s="50" customFormat="1" x14ac:dyDescent="0.2"/>
    <row r="125" s="50" customFormat="1" x14ac:dyDescent="0.2"/>
    <row r="126" s="50" customFormat="1" x14ac:dyDescent="0.2"/>
    <row r="127" s="50" customFormat="1" x14ac:dyDescent="0.2"/>
    <row r="128" s="50" customFormat="1" x14ac:dyDescent="0.2"/>
    <row r="129" s="50" customFormat="1" x14ac:dyDescent="0.2"/>
    <row r="130" s="50" customFormat="1" x14ac:dyDescent="0.2"/>
    <row r="131" s="50" customFormat="1" x14ac:dyDescent="0.2"/>
    <row r="132" s="50" customFormat="1" x14ac:dyDescent="0.2"/>
    <row r="133" s="50" customFormat="1" x14ac:dyDescent="0.2"/>
    <row r="134" s="50" customFormat="1" x14ac:dyDescent="0.2"/>
    <row r="135" s="50" customFormat="1" x14ac:dyDescent="0.2"/>
    <row r="136" s="50" customFormat="1" x14ac:dyDescent="0.2"/>
  </sheetData>
  <sheetProtection selectLockedCells="1"/>
  <mergeCells count="15">
    <mergeCell ref="A65:B65"/>
    <mergeCell ref="E65:F65"/>
    <mergeCell ref="A36:B36"/>
    <mergeCell ref="E36:F36"/>
    <mergeCell ref="A40:B41"/>
    <mergeCell ref="C40:D40"/>
    <mergeCell ref="E40:F41"/>
    <mergeCell ref="G40:H40"/>
    <mergeCell ref="A1:H1"/>
    <mergeCell ref="A2:H2"/>
    <mergeCell ref="A3:H3"/>
    <mergeCell ref="A6:B7"/>
    <mergeCell ref="C6:D6"/>
    <mergeCell ref="E6:F7"/>
    <mergeCell ref="G6:H6"/>
  </mergeCells>
  <dataValidations count="3">
    <dataValidation allowBlank="1" showInputMessage="1" showErrorMessage="1" promptTitle="POR FAVOR....." prompt="Detallar en la columna de parcial el tipo de mercaderia" sqref="H20 D20"/>
    <dataValidation errorStyle="warning" allowBlank="1" showInputMessage="1" showErrorMessage="1" promptTitle="POR FAVOR....." prompt="Desglosar el monto de prestamos por sector." sqref="C56:C58 C54 C61:C62 G56:G58 G54 G61:G62 C47 G47"/>
    <dataValidation allowBlank="1" showInputMessage="1" showErrorMessage="1" promptTitle="POR FAVOR....." prompt="Determinar por diferencia el Deficit o Superavit Financiero, dicho valor debe ser igual en los cuadros 3 y 4" sqref="H64 H35 D35 D64"/>
  </dataValidations>
  <printOptions horizontalCentered="1"/>
  <pageMargins left="0.23622047244094491" right="0.31496062992125984" top="0.59055118110236227" bottom="0.35433070866141736" header="0" footer="0"/>
  <pageSetup scale="75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L406"/>
  <sheetViews>
    <sheetView topLeftCell="A361" zoomScale="90" workbookViewId="0">
      <selection activeCell="B385" sqref="B385"/>
    </sheetView>
  </sheetViews>
  <sheetFormatPr baseColWidth="10" defaultColWidth="8.7109375" defaultRowHeight="13.5" x14ac:dyDescent="0.2"/>
  <cols>
    <col min="1" max="1" width="7.140625" style="156" customWidth="1"/>
    <col min="2" max="2" width="77.42578125" style="156" customWidth="1"/>
    <col min="3" max="3" width="21" style="156" customWidth="1"/>
    <col min="4" max="4" width="19.7109375" style="156" customWidth="1"/>
    <col min="5" max="5" width="2.140625" style="156" customWidth="1"/>
    <col min="6" max="6" width="21" style="156" customWidth="1"/>
    <col min="7" max="7" width="19.7109375" style="156" customWidth="1"/>
    <col min="8" max="8" width="13.140625" style="156" customWidth="1"/>
    <col min="9" max="16384" width="8.7109375" style="156"/>
  </cols>
  <sheetData>
    <row r="1" spans="1:8" s="155" customFormat="1" ht="13.5" customHeight="1" x14ac:dyDescent="0.2">
      <c r="B1" s="496" t="s">
        <v>529</v>
      </c>
      <c r="C1" s="496"/>
      <c r="D1" s="496"/>
      <c r="E1" s="496"/>
      <c r="F1" s="496"/>
      <c r="G1" s="496"/>
    </row>
    <row r="2" spans="1:8" s="155" customFormat="1" ht="12" customHeight="1" x14ac:dyDescent="0.2">
      <c r="B2" s="496"/>
      <c r="C2" s="496"/>
      <c r="D2" s="496"/>
      <c r="E2" s="496"/>
      <c r="F2" s="496"/>
      <c r="G2" s="496"/>
    </row>
    <row r="3" spans="1:8" s="155" customFormat="1" ht="12.75" customHeight="1" x14ac:dyDescent="0.2">
      <c r="B3" s="496" t="s">
        <v>1</v>
      </c>
      <c r="C3" s="496"/>
      <c r="D3" s="496"/>
      <c r="E3" s="496"/>
      <c r="F3" s="496"/>
      <c r="G3" s="496"/>
    </row>
    <row r="4" spans="1:8" s="155" customFormat="1" ht="12.75" customHeight="1" x14ac:dyDescent="0.2">
      <c r="B4" s="496" t="s">
        <v>530</v>
      </c>
      <c r="C4" s="496"/>
      <c r="D4" s="496"/>
      <c r="E4" s="496"/>
      <c r="F4" s="496"/>
      <c r="G4" s="496"/>
    </row>
    <row r="5" spans="1:8" s="155" customFormat="1" ht="12" customHeight="1" x14ac:dyDescent="0.2">
      <c r="B5" s="496" t="s">
        <v>3</v>
      </c>
      <c r="C5" s="496"/>
      <c r="D5" s="496"/>
      <c r="E5" s="496"/>
      <c r="F5" s="496"/>
      <c r="G5" s="496"/>
    </row>
    <row r="6" spans="1:8" s="155" customFormat="1" ht="12" customHeight="1" x14ac:dyDescent="0.2">
      <c r="B6" s="412"/>
      <c r="C6" s="412"/>
      <c r="D6" s="412"/>
      <c r="E6" s="412"/>
      <c r="F6" s="412"/>
      <c r="G6" s="412"/>
    </row>
    <row r="7" spans="1:8" s="155" customFormat="1" ht="12" customHeight="1" x14ac:dyDescent="0.2">
      <c r="C7" s="161"/>
    </row>
    <row r="8" spans="1:8" s="155" customFormat="1" ht="41.25" customHeight="1" x14ac:dyDescent="0.2">
      <c r="A8" s="322">
        <v>1</v>
      </c>
      <c r="B8" s="321" t="s">
        <v>10</v>
      </c>
      <c r="D8" s="320" t="s">
        <v>7</v>
      </c>
      <c r="G8" s="320" t="s">
        <v>8</v>
      </c>
      <c r="H8" s="319" t="s">
        <v>531</v>
      </c>
    </row>
    <row r="9" spans="1:8" s="155" customFormat="1" ht="12" customHeight="1" x14ac:dyDescent="0.2">
      <c r="A9" s="235">
        <v>11</v>
      </c>
      <c r="B9" s="305" t="s">
        <v>11</v>
      </c>
      <c r="C9" s="305"/>
      <c r="D9" s="160"/>
      <c r="E9" s="160"/>
      <c r="F9" s="160"/>
      <c r="G9" s="160"/>
      <c r="H9" s="412"/>
    </row>
    <row r="10" spans="1:8" s="155" customFormat="1" ht="12" customHeight="1" x14ac:dyDescent="0.2">
      <c r="A10" s="235">
        <v>111</v>
      </c>
      <c r="B10" s="306" t="s">
        <v>12</v>
      </c>
      <c r="C10" s="160"/>
      <c r="D10" s="307">
        <f>SUM(C11:C20)</f>
        <v>0</v>
      </c>
      <c r="E10" s="160"/>
      <c r="F10" s="160"/>
      <c r="G10" s="307">
        <f>SUM(F11:F20)</f>
        <v>0</v>
      </c>
      <c r="H10" s="412"/>
    </row>
    <row r="11" spans="1:8" s="155" customFormat="1" ht="12" customHeight="1" x14ac:dyDescent="0.2">
      <c r="A11" s="234">
        <v>1111</v>
      </c>
      <c r="B11" s="308" t="s">
        <v>14</v>
      </c>
      <c r="C11" s="160"/>
      <c r="D11" s="161"/>
      <c r="E11" s="160"/>
      <c r="F11" s="160"/>
      <c r="G11" s="161"/>
    </row>
    <row r="12" spans="1:8" s="155" customFormat="1" ht="12" customHeight="1" x14ac:dyDescent="0.2">
      <c r="A12" s="234">
        <v>11111</v>
      </c>
      <c r="B12" s="308" t="s">
        <v>15</v>
      </c>
      <c r="C12" s="160"/>
      <c r="D12" s="161"/>
      <c r="E12" s="160"/>
      <c r="F12" s="160"/>
      <c r="G12" s="161"/>
    </row>
    <row r="13" spans="1:8" s="155" customFormat="1" ht="12" customHeight="1" x14ac:dyDescent="0.2">
      <c r="A13" s="234">
        <v>1112</v>
      </c>
      <c r="B13" s="308" t="s">
        <v>17</v>
      </c>
      <c r="C13" s="160"/>
      <c r="D13" s="161"/>
      <c r="E13" s="160"/>
      <c r="F13" s="160"/>
      <c r="G13" s="161"/>
    </row>
    <row r="14" spans="1:8" s="155" customFormat="1" ht="12" customHeight="1" x14ac:dyDescent="0.2">
      <c r="A14" s="234">
        <v>11121</v>
      </c>
      <c r="B14" s="308" t="s">
        <v>18</v>
      </c>
      <c r="C14" s="160"/>
      <c r="D14" s="161"/>
      <c r="E14" s="160"/>
      <c r="F14" s="160"/>
      <c r="G14" s="161"/>
    </row>
    <row r="15" spans="1:8" s="155" customFormat="1" ht="12" customHeight="1" x14ac:dyDescent="0.2">
      <c r="A15" s="234">
        <v>11122</v>
      </c>
      <c r="B15" s="308" t="s">
        <v>19</v>
      </c>
      <c r="C15" s="160"/>
      <c r="D15" s="161"/>
      <c r="E15" s="160"/>
      <c r="F15" s="160"/>
      <c r="G15" s="161"/>
    </row>
    <row r="16" spans="1:8" s="155" customFormat="1" ht="12" customHeight="1" x14ac:dyDescent="0.2">
      <c r="A16" s="234">
        <v>11123</v>
      </c>
      <c r="B16" s="308" t="s">
        <v>20</v>
      </c>
      <c r="C16" s="160"/>
      <c r="D16" s="161"/>
      <c r="E16" s="160"/>
      <c r="F16" s="160"/>
      <c r="G16" s="161"/>
    </row>
    <row r="17" spans="1:7" s="155" customFormat="1" ht="12" customHeight="1" x14ac:dyDescent="0.2">
      <c r="A17" s="234">
        <v>11124</v>
      </c>
      <c r="B17" s="308" t="s">
        <v>21</v>
      </c>
      <c r="C17" s="160"/>
      <c r="D17" s="161"/>
      <c r="E17" s="160"/>
      <c r="F17" s="160"/>
      <c r="G17" s="161"/>
    </row>
    <row r="18" spans="1:7" s="155" customFormat="1" ht="12" customHeight="1" x14ac:dyDescent="0.2">
      <c r="A18" s="234">
        <v>11125</v>
      </c>
      <c r="B18" s="308" t="s">
        <v>22</v>
      </c>
      <c r="C18" s="160"/>
      <c r="D18" s="161"/>
      <c r="E18" s="160"/>
      <c r="F18" s="160"/>
      <c r="G18" s="161"/>
    </row>
    <row r="19" spans="1:7" s="155" customFormat="1" ht="12" customHeight="1" x14ac:dyDescent="0.2">
      <c r="A19" s="234">
        <v>11126</v>
      </c>
      <c r="B19" s="308" t="s">
        <v>23</v>
      </c>
      <c r="C19" s="160"/>
      <c r="D19" s="161"/>
      <c r="E19" s="160"/>
      <c r="F19" s="160"/>
      <c r="G19" s="161"/>
    </row>
    <row r="20" spans="1:7" s="155" customFormat="1" ht="12" customHeight="1" x14ac:dyDescent="0.2">
      <c r="A20" s="234">
        <v>11129</v>
      </c>
      <c r="B20" s="308" t="s">
        <v>532</v>
      </c>
      <c r="C20" s="160"/>
      <c r="D20" s="161"/>
      <c r="E20" s="160"/>
      <c r="F20" s="160"/>
      <c r="G20" s="161"/>
    </row>
    <row r="21" spans="1:7" s="162" customFormat="1" ht="12" customHeight="1" x14ac:dyDescent="0.2">
      <c r="A21" s="235">
        <v>112</v>
      </c>
      <c r="B21" s="305" t="s">
        <v>37</v>
      </c>
      <c r="C21" s="167"/>
      <c r="D21" s="307">
        <f>SUM(C22:C33)</f>
        <v>0</v>
      </c>
      <c r="E21" s="167"/>
      <c r="F21" s="167"/>
      <c r="G21" s="307">
        <f>SUM(F22:F33)</f>
        <v>0</v>
      </c>
    </row>
    <row r="22" spans="1:7" s="155" customFormat="1" ht="12" customHeight="1" x14ac:dyDescent="0.2">
      <c r="A22" s="234">
        <v>1121</v>
      </c>
      <c r="B22" s="308" t="s">
        <v>39</v>
      </c>
      <c r="C22" s="161"/>
      <c r="D22" s="161"/>
      <c r="E22" s="160"/>
      <c r="F22" s="161"/>
      <c r="G22" s="161"/>
    </row>
    <row r="23" spans="1:7" s="155" customFormat="1" ht="12" customHeight="1" x14ac:dyDescent="0.2">
      <c r="A23" s="234">
        <v>1122</v>
      </c>
      <c r="B23" s="308" t="s">
        <v>45</v>
      </c>
      <c r="C23" s="161"/>
      <c r="D23" s="161"/>
      <c r="E23" s="160"/>
      <c r="F23" s="161"/>
      <c r="G23" s="161"/>
    </row>
    <row r="24" spans="1:7" s="155" customFormat="1" ht="12" customHeight="1" x14ac:dyDescent="0.2">
      <c r="A24" s="234">
        <v>1123</v>
      </c>
      <c r="B24" s="308" t="s">
        <v>46</v>
      </c>
      <c r="C24" s="161"/>
      <c r="D24" s="161"/>
      <c r="E24" s="160"/>
      <c r="F24" s="161"/>
      <c r="G24" s="161"/>
    </row>
    <row r="25" spans="1:7" s="162" customFormat="1" ht="12" customHeight="1" x14ac:dyDescent="0.2">
      <c r="A25" s="234">
        <v>1124</v>
      </c>
      <c r="B25" s="308" t="s">
        <v>51</v>
      </c>
      <c r="C25" s="161"/>
      <c r="D25" s="307"/>
      <c r="E25" s="167"/>
      <c r="F25" s="161"/>
      <c r="G25" s="307"/>
    </row>
    <row r="26" spans="1:7" s="162" customFormat="1" ht="12" customHeight="1" x14ac:dyDescent="0.2">
      <c r="A26" s="234">
        <v>11241</v>
      </c>
      <c r="B26" s="308" t="s">
        <v>52</v>
      </c>
      <c r="C26" s="161"/>
      <c r="D26" s="307"/>
      <c r="E26" s="167"/>
      <c r="F26" s="161"/>
      <c r="G26" s="307"/>
    </row>
    <row r="27" spans="1:7" s="162" customFormat="1" ht="12" customHeight="1" x14ac:dyDescent="0.2">
      <c r="A27" s="234">
        <v>11242</v>
      </c>
      <c r="B27" s="308" t="s">
        <v>53</v>
      </c>
      <c r="C27" s="161"/>
      <c r="D27" s="307"/>
      <c r="E27" s="167"/>
      <c r="F27" s="161"/>
      <c r="G27" s="307"/>
    </row>
    <row r="28" spans="1:7" s="162" customFormat="1" ht="12" customHeight="1" x14ac:dyDescent="0.2">
      <c r="A28" s="234">
        <v>11243</v>
      </c>
      <c r="B28" s="308" t="s">
        <v>533</v>
      </c>
      <c r="C28" s="161"/>
      <c r="D28" s="307"/>
      <c r="E28" s="167"/>
      <c r="F28" s="161"/>
      <c r="G28" s="307"/>
    </row>
    <row r="29" spans="1:7" s="162" customFormat="1" ht="12" customHeight="1" x14ac:dyDescent="0.2">
      <c r="A29" s="234">
        <v>11244</v>
      </c>
      <c r="B29" s="308" t="s">
        <v>534</v>
      </c>
      <c r="C29" s="161"/>
      <c r="D29" s="307"/>
      <c r="E29" s="167"/>
      <c r="F29" s="161"/>
      <c r="G29" s="307"/>
    </row>
    <row r="30" spans="1:7" s="162" customFormat="1" ht="12" customHeight="1" x14ac:dyDescent="0.2">
      <c r="A30" s="234">
        <v>11245</v>
      </c>
      <c r="B30" s="308" t="s">
        <v>535</v>
      </c>
      <c r="C30" s="161"/>
      <c r="D30" s="307"/>
      <c r="E30" s="167"/>
      <c r="F30" s="161"/>
      <c r="G30" s="307"/>
    </row>
    <row r="31" spans="1:7" s="162" customFormat="1" ht="12" customHeight="1" x14ac:dyDescent="0.2">
      <c r="A31" s="234">
        <v>11246</v>
      </c>
      <c r="B31" s="308" t="s">
        <v>536</v>
      </c>
      <c r="C31" s="161"/>
      <c r="D31" s="307"/>
      <c r="E31" s="167"/>
      <c r="F31" s="161"/>
      <c r="G31" s="307"/>
    </row>
    <row r="32" spans="1:7" s="162" customFormat="1" ht="12" customHeight="1" x14ac:dyDescent="0.2">
      <c r="A32" s="234">
        <v>11247</v>
      </c>
      <c r="B32" s="308" t="s">
        <v>537</v>
      </c>
      <c r="C32" s="161"/>
      <c r="D32" s="307"/>
      <c r="E32" s="167"/>
      <c r="F32" s="161"/>
      <c r="G32" s="307"/>
    </row>
    <row r="33" spans="1:7" s="155" customFormat="1" ht="12" customHeight="1" x14ac:dyDescent="0.2">
      <c r="A33" s="234">
        <v>1125</v>
      </c>
      <c r="B33" s="308" t="s">
        <v>538</v>
      </c>
      <c r="C33" s="161"/>
      <c r="D33" s="161"/>
      <c r="E33" s="160"/>
      <c r="F33" s="161"/>
      <c r="G33" s="161"/>
    </row>
    <row r="34" spans="1:7" s="155" customFormat="1" ht="12" customHeight="1" x14ac:dyDescent="0.2">
      <c r="A34" s="235">
        <v>113</v>
      </c>
      <c r="B34" s="305" t="s">
        <v>61</v>
      </c>
      <c r="C34" s="161"/>
      <c r="D34" s="307">
        <f>SUM(C35:C74)</f>
        <v>0</v>
      </c>
      <c r="E34" s="160"/>
      <c r="F34" s="161"/>
      <c r="G34" s="307">
        <f>SUM(F35:F74)</f>
        <v>0</v>
      </c>
    </row>
    <row r="35" spans="1:7" s="155" customFormat="1" ht="12" customHeight="1" x14ac:dyDescent="0.2">
      <c r="A35" s="234">
        <v>1131</v>
      </c>
      <c r="B35" s="308" t="s">
        <v>61</v>
      </c>
      <c r="C35" s="161"/>
      <c r="D35" s="161"/>
      <c r="E35" s="160"/>
      <c r="F35" s="161"/>
      <c r="G35" s="161"/>
    </row>
    <row r="36" spans="1:7" s="155" customFormat="1" ht="12" customHeight="1" x14ac:dyDescent="0.2">
      <c r="A36" s="234">
        <v>1132</v>
      </c>
      <c r="B36" s="308" t="s">
        <v>72</v>
      </c>
      <c r="C36" s="161"/>
      <c r="D36" s="161"/>
      <c r="E36" s="160"/>
      <c r="F36" s="161"/>
      <c r="G36" s="161"/>
    </row>
    <row r="37" spans="1:7" s="155" customFormat="1" ht="12" customHeight="1" x14ac:dyDescent="0.2">
      <c r="A37" s="234">
        <v>11321</v>
      </c>
      <c r="B37" s="308" t="s">
        <v>539</v>
      </c>
      <c r="C37" s="161"/>
      <c r="D37" s="161"/>
      <c r="E37" s="160"/>
      <c r="F37" s="161"/>
      <c r="G37" s="161"/>
    </row>
    <row r="38" spans="1:7" s="155" customFormat="1" ht="12" customHeight="1" x14ac:dyDescent="0.2">
      <c r="A38" s="234">
        <v>11322</v>
      </c>
      <c r="B38" s="308" t="s">
        <v>74</v>
      </c>
      <c r="C38" s="161"/>
      <c r="D38" s="161"/>
      <c r="E38" s="160"/>
      <c r="F38" s="161"/>
      <c r="G38" s="161"/>
    </row>
    <row r="39" spans="1:7" s="155" customFormat="1" ht="12" customHeight="1" x14ac:dyDescent="0.2">
      <c r="A39" s="234">
        <v>11323</v>
      </c>
      <c r="B39" s="308" t="s">
        <v>540</v>
      </c>
      <c r="C39" s="161"/>
      <c r="D39" s="161"/>
      <c r="E39" s="160"/>
      <c r="F39" s="161"/>
      <c r="G39" s="161"/>
    </row>
    <row r="40" spans="1:7" s="155" customFormat="1" ht="12" customHeight="1" x14ac:dyDescent="0.2">
      <c r="A40" s="234">
        <v>1133</v>
      </c>
      <c r="B40" s="308" t="s">
        <v>75</v>
      </c>
      <c r="C40" s="161"/>
      <c r="D40" s="161"/>
      <c r="E40" s="160"/>
      <c r="F40" s="161"/>
      <c r="G40" s="161"/>
    </row>
    <row r="41" spans="1:7" s="155" customFormat="1" ht="12" customHeight="1" x14ac:dyDescent="0.2">
      <c r="A41" s="234">
        <v>11331</v>
      </c>
      <c r="B41" s="308" t="s">
        <v>75</v>
      </c>
      <c r="C41" s="161"/>
      <c r="D41" s="161"/>
      <c r="E41" s="160"/>
      <c r="F41" s="161"/>
      <c r="G41" s="161"/>
    </row>
    <row r="42" spans="1:7" s="155" customFormat="1" ht="12" customHeight="1" x14ac:dyDescent="0.2">
      <c r="A42" s="234">
        <v>11332</v>
      </c>
      <c r="B42" s="308" t="s">
        <v>76</v>
      </c>
      <c r="C42" s="161"/>
      <c r="D42" s="161"/>
      <c r="E42" s="160"/>
      <c r="F42" s="161"/>
      <c r="G42" s="161"/>
    </row>
    <row r="43" spans="1:7" s="155" customFormat="1" ht="12" customHeight="1" x14ac:dyDescent="0.2">
      <c r="A43" s="234">
        <v>11333</v>
      </c>
      <c r="B43" s="308" t="s">
        <v>541</v>
      </c>
      <c r="C43" s="161"/>
      <c r="D43" s="161"/>
      <c r="E43" s="160"/>
      <c r="F43" s="161"/>
      <c r="G43" s="161"/>
    </row>
    <row r="44" spans="1:7" s="155" customFormat="1" ht="12" customHeight="1" x14ac:dyDescent="0.2">
      <c r="A44" s="234">
        <v>11334</v>
      </c>
      <c r="B44" s="308" t="s">
        <v>542</v>
      </c>
      <c r="C44" s="161"/>
      <c r="D44" s="161"/>
      <c r="E44" s="160"/>
      <c r="F44" s="161"/>
      <c r="G44" s="161"/>
    </row>
    <row r="45" spans="1:7" s="155" customFormat="1" ht="12" customHeight="1" x14ac:dyDescent="0.2">
      <c r="A45" s="234">
        <v>1134</v>
      </c>
      <c r="B45" s="308" t="s">
        <v>543</v>
      </c>
      <c r="C45" s="161"/>
      <c r="D45" s="161"/>
      <c r="E45" s="160"/>
      <c r="F45" s="161"/>
      <c r="G45" s="161"/>
    </row>
    <row r="46" spans="1:7" s="155" customFormat="1" ht="12" customHeight="1" x14ac:dyDescent="0.2">
      <c r="A46" s="234">
        <v>11341</v>
      </c>
      <c r="B46" s="308" t="s">
        <v>544</v>
      </c>
      <c r="C46" s="161"/>
      <c r="D46" s="161"/>
      <c r="E46" s="160"/>
      <c r="F46" s="161"/>
      <c r="G46" s="161"/>
    </row>
    <row r="47" spans="1:7" s="155" customFormat="1" ht="12" customHeight="1" x14ac:dyDescent="0.2">
      <c r="A47" s="234">
        <v>11342</v>
      </c>
      <c r="B47" s="308" t="s">
        <v>545</v>
      </c>
      <c r="C47" s="161"/>
      <c r="D47" s="161"/>
      <c r="E47" s="160"/>
      <c r="F47" s="161"/>
      <c r="G47" s="161"/>
    </row>
    <row r="48" spans="1:7" s="155" customFormat="1" ht="12" customHeight="1" x14ac:dyDescent="0.2">
      <c r="A48" s="234">
        <v>11343</v>
      </c>
      <c r="B48" s="308" t="s">
        <v>546</v>
      </c>
      <c r="C48" s="161"/>
      <c r="D48" s="161"/>
      <c r="E48" s="160"/>
      <c r="F48" s="161"/>
      <c r="G48" s="161"/>
    </row>
    <row r="49" spans="1:7" s="155" customFormat="1" ht="12" customHeight="1" x14ac:dyDescent="0.2">
      <c r="A49" s="234">
        <v>1135</v>
      </c>
      <c r="B49" s="308" t="s">
        <v>84</v>
      </c>
      <c r="C49" s="161"/>
      <c r="D49" s="161"/>
      <c r="E49" s="160"/>
      <c r="F49" s="161"/>
      <c r="G49" s="161"/>
    </row>
    <row r="50" spans="1:7" s="155" customFormat="1" ht="12" customHeight="1" x14ac:dyDescent="0.2">
      <c r="A50" s="234">
        <v>11351</v>
      </c>
      <c r="B50" s="308" t="s">
        <v>547</v>
      </c>
      <c r="C50" s="161"/>
      <c r="D50" s="161"/>
      <c r="E50" s="160"/>
      <c r="F50" s="161"/>
      <c r="G50" s="161"/>
    </row>
    <row r="51" spans="1:7" s="155" customFormat="1" ht="12" customHeight="1" x14ac:dyDescent="0.2">
      <c r="A51" s="234">
        <v>11352</v>
      </c>
      <c r="B51" s="308" t="s">
        <v>86</v>
      </c>
      <c r="C51" s="161"/>
      <c r="D51" s="161"/>
      <c r="E51" s="160"/>
      <c r="F51" s="161"/>
      <c r="G51" s="161"/>
    </row>
    <row r="52" spans="1:7" s="155" customFormat="1" ht="12" customHeight="1" x14ac:dyDescent="0.2">
      <c r="A52" s="234">
        <v>11353</v>
      </c>
      <c r="B52" s="308" t="s">
        <v>548</v>
      </c>
      <c r="C52" s="161"/>
      <c r="D52" s="161"/>
      <c r="E52" s="160"/>
      <c r="F52" s="161"/>
      <c r="G52" s="161"/>
    </row>
    <row r="53" spans="1:7" s="155" customFormat="1" ht="12" customHeight="1" x14ac:dyDescent="0.2">
      <c r="A53" s="234">
        <v>11354</v>
      </c>
      <c r="B53" s="308" t="s">
        <v>92</v>
      </c>
      <c r="C53" s="161"/>
      <c r="D53" s="161"/>
      <c r="E53" s="160"/>
      <c r="F53" s="161"/>
      <c r="G53" s="161"/>
    </row>
    <row r="54" spans="1:7" s="155" customFormat="1" ht="12" customHeight="1" x14ac:dyDescent="0.2">
      <c r="A54" s="234">
        <v>11355</v>
      </c>
      <c r="B54" s="308" t="s">
        <v>549</v>
      </c>
      <c r="C54" s="161"/>
      <c r="D54" s="161"/>
      <c r="E54" s="160"/>
      <c r="F54" s="161"/>
      <c r="G54" s="161"/>
    </row>
    <row r="55" spans="1:7" s="155" customFormat="1" ht="12" customHeight="1" x14ac:dyDescent="0.2">
      <c r="A55" s="234">
        <v>11356</v>
      </c>
      <c r="B55" s="308" t="s">
        <v>550</v>
      </c>
      <c r="C55" s="161"/>
      <c r="D55" s="161"/>
      <c r="E55" s="160"/>
      <c r="F55" s="161"/>
      <c r="G55" s="161"/>
    </row>
    <row r="56" spans="1:7" s="155" customFormat="1" ht="12" customHeight="1" x14ac:dyDescent="0.2">
      <c r="A56" s="234">
        <v>1136</v>
      </c>
      <c r="B56" s="308" t="s">
        <v>93</v>
      </c>
      <c r="C56" s="161"/>
      <c r="D56" s="161"/>
      <c r="E56" s="160"/>
      <c r="F56" s="161"/>
      <c r="G56" s="161"/>
    </row>
    <row r="57" spans="1:7" s="155" customFormat="1" ht="12" customHeight="1" x14ac:dyDescent="0.2">
      <c r="A57" s="234">
        <v>11361</v>
      </c>
      <c r="B57" s="308" t="s">
        <v>94</v>
      </c>
      <c r="C57" s="161"/>
      <c r="D57" s="161"/>
      <c r="E57" s="160"/>
      <c r="F57" s="161"/>
      <c r="G57" s="161"/>
    </row>
    <row r="58" spans="1:7" s="155" customFormat="1" ht="12" customHeight="1" x14ac:dyDescent="0.2">
      <c r="A58" s="234">
        <v>11362</v>
      </c>
      <c r="B58" s="308" t="s">
        <v>95</v>
      </c>
      <c r="C58" s="161"/>
      <c r="D58" s="161"/>
      <c r="E58" s="160"/>
      <c r="F58" s="161"/>
      <c r="G58" s="161"/>
    </row>
    <row r="59" spans="1:7" s="155" customFormat="1" ht="12" customHeight="1" x14ac:dyDescent="0.2">
      <c r="A59" s="234">
        <v>11363</v>
      </c>
      <c r="B59" s="308" t="s">
        <v>96</v>
      </c>
      <c r="C59" s="161"/>
      <c r="D59" s="161"/>
      <c r="E59" s="160"/>
      <c r="F59" s="161"/>
      <c r="G59" s="161"/>
    </row>
    <row r="60" spans="1:7" s="155" customFormat="1" ht="12" customHeight="1" x14ac:dyDescent="0.2">
      <c r="A60" s="234">
        <v>11364</v>
      </c>
      <c r="B60" s="308" t="s">
        <v>97</v>
      </c>
      <c r="C60" s="161"/>
      <c r="D60" s="161"/>
      <c r="E60" s="160"/>
      <c r="F60" s="161"/>
      <c r="G60" s="161"/>
    </row>
    <row r="61" spans="1:7" s="155" customFormat="1" ht="12" customHeight="1" x14ac:dyDescent="0.2">
      <c r="A61" s="234">
        <v>11365</v>
      </c>
      <c r="B61" s="308" t="s">
        <v>98</v>
      </c>
      <c r="C61" s="161"/>
      <c r="D61" s="161"/>
      <c r="E61" s="160"/>
      <c r="F61" s="161"/>
      <c r="G61" s="161"/>
    </row>
    <row r="62" spans="1:7" s="155" customFormat="1" ht="12" customHeight="1" x14ac:dyDescent="0.2">
      <c r="A62" s="234">
        <v>11366</v>
      </c>
      <c r="B62" s="308" t="s">
        <v>99</v>
      </c>
      <c r="C62" s="161"/>
      <c r="D62" s="161"/>
      <c r="E62" s="160"/>
      <c r="F62" s="161"/>
      <c r="G62" s="161"/>
    </row>
    <row r="63" spans="1:7" s="155" customFormat="1" ht="12" customHeight="1" x14ac:dyDescent="0.2">
      <c r="A63" s="234">
        <v>11367</v>
      </c>
      <c r="B63" s="308" t="s">
        <v>93</v>
      </c>
      <c r="C63" s="161"/>
      <c r="D63" s="161"/>
      <c r="E63" s="160"/>
      <c r="F63" s="161"/>
      <c r="G63" s="161"/>
    </row>
    <row r="64" spans="1:7" s="155" customFormat="1" ht="12" customHeight="1" x14ac:dyDescent="0.2">
      <c r="A64" s="234">
        <v>11368</v>
      </c>
      <c r="B64" s="308" t="s">
        <v>100</v>
      </c>
      <c r="C64" s="161"/>
      <c r="D64" s="161"/>
      <c r="E64" s="160"/>
      <c r="F64" s="161"/>
      <c r="G64" s="161"/>
    </row>
    <row r="65" spans="1:7" s="155" customFormat="1" ht="12" customHeight="1" x14ac:dyDescent="0.2">
      <c r="A65" s="234">
        <v>11369</v>
      </c>
      <c r="B65" s="308" t="s">
        <v>101</v>
      </c>
      <c r="C65" s="161"/>
      <c r="D65" s="161"/>
      <c r="E65" s="160"/>
      <c r="F65" s="161"/>
      <c r="G65" s="161"/>
    </row>
    <row r="66" spans="1:7" s="162" customFormat="1" ht="12" customHeight="1" x14ac:dyDescent="0.2">
      <c r="A66" s="234">
        <v>1137</v>
      </c>
      <c r="B66" s="308" t="s">
        <v>102</v>
      </c>
      <c r="C66" s="307"/>
      <c r="D66" s="307"/>
      <c r="E66" s="167"/>
      <c r="F66" s="307"/>
      <c r="G66" s="307"/>
    </row>
    <row r="67" spans="1:7" s="162" customFormat="1" ht="12" customHeight="1" x14ac:dyDescent="0.2">
      <c r="A67" s="234">
        <v>11371</v>
      </c>
      <c r="B67" s="308" t="s">
        <v>551</v>
      </c>
      <c r="C67" s="307"/>
      <c r="D67" s="307"/>
      <c r="E67" s="167"/>
      <c r="F67" s="307"/>
      <c r="G67" s="307"/>
    </row>
    <row r="68" spans="1:7" s="162" customFormat="1" ht="12" customHeight="1" x14ac:dyDescent="0.2">
      <c r="A68" s="234">
        <v>11372</v>
      </c>
      <c r="B68" s="308" t="s">
        <v>104</v>
      </c>
      <c r="C68" s="307"/>
      <c r="D68" s="307"/>
      <c r="E68" s="167"/>
      <c r="F68" s="307"/>
      <c r="G68" s="307"/>
    </row>
    <row r="69" spans="1:7" s="162" customFormat="1" ht="12" customHeight="1" x14ac:dyDescent="0.2">
      <c r="A69" s="234">
        <v>11373</v>
      </c>
      <c r="B69" s="308" t="s">
        <v>105</v>
      </c>
      <c r="C69" s="307"/>
      <c r="D69" s="307"/>
      <c r="E69" s="167"/>
      <c r="F69" s="307"/>
      <c r="G69" s="307"/>
    </row>
    <row r="70" spans="1:7" s="155" customFormat="1" ht="12" customHeight="1" x14ac:dyDescent="0.2">
      <c r="A70" s="234">
        <v>1138</v>
      </c>
      <c r="B70" s="308" t="s">
        <v>106</v>
      </c>
      <c r="C70" s="161"/>
      <c r="D70" s="161"/>
      <c r="E70" s="160"/>
      <c r="F70" s="161"/>
      <c r="G70" s="161"/>
    </row>
    <row r="71" spans="1:7" s="155" customFormat="1" ht="12" customHeight="1" x14ac:dyDescent="0.2">
      <c r="A71" s="234">
        <v>11381</v>
      </c>
      <c r="B71" s="308" t="s">
        <v>107</v>
      </c>
      <c r="C71" s="161"/>
      <c r="D71" s="161"/>
      <c r="E71" s="160"/>
      <c r="F71" s="161"/>
      <c r="G71" s="161"/>
    </row>
    <row r="72" spans="1:7" s="155" customFormat="1" ht="12" customHeight="1" x14ac:dyDescent="0.2">
      <c r="A72" s="234">
        <v>11389</v>
      </c>
      <c r="B72" s="308" t="s">
        <v>108</v>
      </c>
      <c r="C72" s="161"/>
      <c r="D72" s="161"/>
      <c r="E72" s="160"/>
      <c r="F72" s="161"/>
      <c r="G72" s="161"/>
    </row>
    <row r="73" spans="1:7" s="155" customFormat="1" ht="12" customHeight="1" x14ac:dyDescent="0.2">
      <c r="A73" s="234">
        <v>1139</v>
      </c>
      <c r="B73" s="308" t="s">
        <v>110</v>
      </c>
      <c r="C73" s="161"/>
      <c r="D73" s="161"/>
      <c r="E73" s="160"/>
      <c r="F73" s="161"/>
      <c r="G73" s="161"/>
    </row>
    <row r="74" spans="1:7" s="155" customFormat="1" ht="12" customHeight="1" x14ac:dyDescent="0.2">
      <c r="A74" s="234">
        <v>11391</v>
      </c>
      <c r="B74" s="308" t="s">
        <v>111</v>
      </c>
      <c r="C74" s="161"/>
      <c r="D74" s="161"/>
      <c r="E74" s="160"/>
      <c r="F74" s="161"/>
      <c r="G74" s="161"/>
    </row>
    <row r="75" spans="1:7" s="162" customFormat="1" ht="12" customHeight="1" x14ac:dyDescent="0.2">
      <c r="A75" s="235">
        <v>114</v>
      </c>
      <c r="B75" s="305" t="s">
        <v>112</v>
      </c>
      <c r="C75" s="307"/>
      <c r="D75" s="307">
        <v>0</v>
      </c>
      <c r="E75" s="167"/>
      <c r="F75" s="307"/>
      <c r="G75" s="307">
        <v>0</v>
      </c>
    </row>
    <row r="76" spans="1:7" s="155" customFormat="1" ht="12" customHeight="1" x14ac:dyDescent="0.2">
      <c r="A76" s="235">
        <v>115</v>
      </c>
      <c r="B76" s="305" t="s">
        <v>124</v>
      </c>
      <c r="C76" s="161"/>
      <c r="D76" s="307">
        <f>SUM(C77:C96)</f>
        <v>0</v>
      </c>
      <c r="E76" s="160"/>
      <c r="F76" s="161"/>
      <c r="G76" s="307">
        <f>SUM(F77:F96)</f>
        <v>0</v>
      </c>
    </row>
    <row r="77" spans="1:7" s="155" customFormat="1" ht="12" customHeight="1" x14ac:dyDescent="0.2">
      <c r="A77" s="234">
        <v>1151</v>
      </c>
      <c r="B77" s="308" t="s">
        <v>126</v>
      </c>
      <c r="C77" s="161"/>
      <c r="D77" s="161"/>
      <c r="E77" s="160"/>
      <c r="F77" s="161"/>
      <c r="G77" s="161"/>
    </row>
    <row r="78" spans="1:7" s="155" customFormat="1" ht="12" customHeight="1" x14ac:dyDescent="0.2">
      <c r="A78" s="234">
        <v>1152</v>
      </c>
      <c r="B78" s="308" t="s">
        <v>128</v>
      </c>
      <c r="C78" s="160"/>
      <c r="D78" s="161"/>
      <c r="E78" s="160"/>
      <c r="F78" s="160"/>
      <c r="G78" s="161"/>
    </row>
    <row r="79" spans="1:7" s="155" customFormat="1" ht="12" customHeight="1" x14ac:dyDescent="0.2">
      <c r="A79" s="234">
        <v>1153</v>
      </c>
      <c r="B79" s="308" t="s">
        <v>137</v>
      </c>
      <c r="C79" s="161"/>
      <c r="D79" s="161"/>
      <c r="E79" s="160"/>
      <c r="F79" s="161"/>
      <c r="G79" s="161"/>
    </row>
    <row r="80" spans="1:7" s="155" customFormat="1" ht="12" customHeight="1" x14ac:dyDescent="0.2">
      <c r="A80" s="234">
        <v>1154</v>
      </c>
      <c r="B80" s="308" t="s">
        <v>129</v>
      </c>
      <c r="C80" s="161"/>
      <c r="D80" s="161"/>
      <c r="E80" s="160"/>
      <c r="F80" s="161"/>
      <c r="G80" s="161"/>
    </row>
    <row r="81" spans="1:7" s="155" customFormat="1" ht="12" customHeight="1" x14ac:dyDescent="0.2">
      <c r="A81" s="234">
        <v>1155</v>
      </c>
      <c r="B81" s="308" t="s">
        <v>130</v>
      </c>
      <c r="C81" s="161"/>
      <c r="D81" s="161"/>
      <c r="E81" s="160"/>
      <c r="F81" s="161"/>
      <c r="G81" s="161"/>
    </row>
    <row r="82" spans="1:7" s="155" customFormat="1" ht="12" customHeight="1" x14ac:dyDescent="0.2">
      <c r="A82" s="234">
        <v>1157</v>
      </c>
      <c r="B82" s="308" t="s">
        <v>552</v>
      </c>
      <c r="C82" s="308"/>
      <c r="D82" s="161"/>
      <c r="E82" s="160"/>
      <c r="F82" s="308"/>
      <c r="G82" s="161"/>
    </row>
    <row r="83" spans="1:7" s="155" customFormat="1" ht="12" customHeight="1" x14ac:dyDescent="0.2">
      <c r="A83" s="234">
        <v>11571</v>
      </c>
      <c r="B83" s="308" t="s">
        <v>135</v>
      </c>
      <c r="C83" s="308"/>
      <c r="D83" s="161"/>
      <c r="E83" s="160"/>
      <c r="F83" s="308"/>
      <c r="G83" s="161"/>
    </row>
    <row r="84" spans="1:7" s="155" customFormat="1" ht="12" customHeight="1" x14ac:dyDescent="0.2">
      <c r="A84" s="234">
        <v>11572</v>
      </c>
      <c r="B84" s="308" t="s">
        <v>134</v>
      </c>
      <c r="C84" s="308"/>
      <c r="D84" s="161"/>
      <c r="E84" s="160"/>
      <c r="F84" s="308"/>
      <c r="G84" s="161"/>
    </row>
    <row r="85" spans="1:7" s="155" customFormat="1" ht="12" customHeight="1" x14ac:dyDescent="0.2">
      <c r="A85" s="234">
        <v>11573</v>
      </c>
      <c r="B85" s="308" t="s">
        <v>136</v>
      </c>
      <c r="C85" s="308"/>
      <c r="D85" s="161"/>
      <c r="E85" s="160"/>
      <c r="F85" s="308"/>
      <c r="G85" s="161"/>
    </row>
    <row r="86" spans="1:7" s="155" customFormat="1" ht="12" customHeight="1" x14ac:dyDescent="0.2">
      <c r="A86" s="234">
        <v>1158</v>
      </c>
      <c r="B86" s="308" t="s">
        <v>553</v>
      </c>
      <c r="C86" s="308"/>
      <c r="D86" s="161"/>
      <c r="E86" s="308"/>
      <c r="F86" s="308"/>
      <c r="G86" s="161"/>
    </row>
    <row r="87" spans="1:7" s="155" customFormat="1" ht="12" customHeight="1" x14ac:dyDescent="0.2">
      <c r="A87" s="234">
        <v>11581</v>
      </c>
      <c r="B87" s="308" t="s">
        <v>138</v>
      </c>
      <c r="C87" s="308"/>
      <c r="D87" s="161"/>
      <c r="E87" s="308"/>
      <c r="F87" s="308"/>
      <c r="G87" s="161"/>
    </row>
    <row r="88" spans="1:7" s="155" customFormat="1" ht="12" customHeight="1" x14ac:dyDescent="0.2">
      <c r="A88" s="234">
        <v>11582</v>
      </c>
      <c r="B88" s="308" t="s">
        <v>139</v>
      </c>
      <c r="C88" s="308"/>
      <c r="D88" s="161"/>
      <c r="E88" s="308"/>
      <c r="F88" s="308"/>
      <c r="G88" s="161"/>
    </row>
    <row r="89" spans="1:7" s="155" customFormat="1" ht="12" customHeight="1" x14ac:dyDescent="0.2">
      <c r="A89" s="234">
        <v>11583</v>
      </c>
      <c r="B89" s="308" t="s">
        <v>140</v>
      </c>
      <c r="C89" s="308"/>
      <c r="D89" s="161"/>
      <c r="E89" s="308"/>
      <c r="F89" s="308"/>
      <c r="G89" s="161"/>
    </row>
    <row r="90" spans="1:7" s="155" customFormat="1" ht="12" customHeight="1" x14ac:dyDescent="0.2">
      <c r="A90" s="234">
        <v>11584</v>
      </c>
      <c r="B90" s="308" t="s">
        <v>141</v>
      </c>
      <c r="C90" s="308"/>
      <c r="D90" s="161"/>
      <c r="E90" s="308"/>
      <c r="F90" s="308"/>
      <c r="G90" s="161"/>
    </row>
    <row r="91" spans="1:7" s="155" customFormat="1" ht="12" customHeight="1" x14ac:dyDescent="0.2">
      <c r="A91" s="234">
        <v>1159</v>
      </c>
      <c r="B91" s="308" t="s">
        <v>554</v>
      </c>
      <c r="C91" s="308"/>
      <c r="D91" s="307"/>
      <c r="E91" s="160"/>
      <c r="F91" s="308"/>
      <c r="G91" s="307"/>
    </row>
    <row r="92" spans="1:7" s="155" customFormat="1" ht="12" customHeight="1" x14ac:dyDescent="0.2">
      <c r="A92" s="234">
        <v>11591</v>
      </c>
      <c r="B92" s="308" t="s">
        <v>142</v>
      </c>
      <c r="C92" s="308"/>
      <c r="D92" s="307"/>
      <c r="E92" s="160"/>
      <c r="F92" s="308"/>
      <c r="G92" s="307"/>
    </row>
    <row r="93" spans="1:7" s="155" customFormat="1" ht="12" customHeight="1" x14ac:dyDescent="0.2">
      <c r="A93" s="234">
        <v>11592</v>
      </c>
      <c r="B93" s="308" t="s">
        <v>143</v>
      </c>
      <c r="C93" s="308"/>
      <c r="D93" s="307"/>
      <c r="E93" s="160"/>
      <c r="F93" s="308"/>
      <c r="G93" s="307"/>
    </row>
    <row r="94" spans="1:7" s="155" customFormat="1" ht="12" customHeight="1" x14ac:dyDescent="0.2">
      <c r="A94" s="234">
        <v>11593</v>
      </c>
      <c r="B94" s="308" t="s">
        <v>555</v>
      </c>
      <c r="C94" s="308"/>
      <c r="D94" s="307"/>
      <c r="E94" s="160"/>
      <c r="F94" s="308"/>
      <c r="G94" s="307"/>
    </row>
    <row r="95" spans="1:7" s="155" customFormat="1" ht="12" customHeight="1" x14ac:dyDescent="0.2">
      <c r="A95" s="234">
        <v>11594</v>
      </c>
      <c r="B95" s="308" t="s">
        <v>144</v>
      </c>
      <c r="C95" s="308"/>
      <c r="D95" s="307"/>
      <c r="E95" s="160"/>
      <c r="F95" s="308"/>
      <c r="G95" s="307"/>
    </row>
    <row r="96" spans="1:7" s="155" customFormat="1" ht="12" customHeight="1" x14ac:dyDescent="0.2">
      <c r="A96" s="234">
        <v>11595</v>
      </c>
      <c r="B96" s="308" t="s">
        <v>556</v>
      </c>
      <c r="C96" s="308"/>
      <c r="D96" s="307"/>
      <c r="E96" s="160"/>
      <c r="F96" s="308"/>
      <c r="G96" s="307"/>
    </row>
    <row r="97" spans="1:7" s="155" customFormat="1" ht="12" customHeight="1" x14ac:dyDescent="0.2">
      <c r="A97" s="235">
        <v>116</v>
      </c>
      <c r="B97" s="305" t="s">
        <v>145</v>
      </c>
      <c r="C97" s="308"/>
      <c r="D97" s="307">
        <f>SUM(C98:C104)</f>
        <v>0</v>
      </c>
      <c r="E97" s="160"/>
      <c r="F97" s="308"/>
      <c r="G97" s="307">
        <f>SUM(F98:F104)</f>
        <v>0</v>
      </c>
    </row>
    <row r="98" spans="1:7" s="155" customFormat="1" ht="12" customHeight="1" x14ac:dyDescent="0.2">
      <c r="A98" s="234">
        <v>1161</v>
      </c>
      <c r="B98" s="308" t="s">
        <v>146</v>
      </c>
      <c r="C98" s="308"/>
      <c r="D98" s="307"/>
      <c r="E98" s="160"/>
      <c r="F98" s="308"/>
      <c r="G98" s="307"/>
    </row>
    <row r="99" spans="1:7" s="155" customFormat="1" ht="12" customHeight="1" x14ac:dyDescent="0.2">
      <c r="A99" s="234">
        <v>1162</v>
      </c>
      <c r="B99" s="308" t="s">
        <v>151</v>
      </c>
      <c r="C99" s="160"/>
      <c r="D99" s="161"/>
      <c r="E99" s="160"/>
      <c r="F99" s="160"/>
      <c r="G99" s="161"/>
    </row>
    <row r="100" spans="1:7" s="155" customFormat="1" ht="12" customHeight="1" x14ac:dyDescent="0.2">
      <c r="A100" s="234">
        <v>1163</v>
      </c>
      <c r="B100" s="308" t="s">
        <v>145</v>
      </c>
      <c r="C100" s="160"/>
      <c r="D100" s="161"/>
      <c r="E100" s="160"/>
      <c r="F100" s="160"/>
      <c r="G100" s="161"/>
    </row>
    <row r="101" spans="1:7" s="155" customFormat="1" ht="12" customHeight="1" x14ac:dyDescent="0.2">
      <c r="A101" s="234">
        <v>1164</v>
      </c>
      <c r="B101" s="308" t="s">
        <v>557</v>
      </c>
      <c r="C101" s="160"/>
      <c r="D101" s="161"/>
      <c r="E101" s="160"/>
      <c r="F101" s="160"/>
      <c r="G101" s="161"/>
    </row>
    <row r="102" spans="1:7" s="155" customFormat="1" ht="12" customHeight="1" x14ac:dyDescent="0.2">
      <c r="A102" s="235">
        <v>117</v>
      </c>
      <c r="B102" s="308" t="s">
        <v>163</v>
      </c>
      <c r="C102" s="160"/>
      <c r="D102" s="161"/>
      <c r="E102" s="160"/>
      <c r="F102" s="160"/>
      <c r="G102" s="161"/>
    </row>
    <row r="103" spans="1:7" s="155" customFormat="1" ht="12" customHeight="1" x14ac:dyDescent="0.2">
      <c r="A103" s="234">
        <v>1171</v>
      </c>
      <c r="B103" s="308" t="s">
        <v>165</v>
      </c>
      <c r="C103" s="160"/>
      <c r="D103" s="161"/>
      <c r="E103" s="160"/>
      <c r="F103" s="160"/>
      <c r="G103" s="161"/>
    </row>
    <row r="104" spans="1:7" s="155" customFormat="1" ht="12" customHeight="1" x14ac:dyDescent="0.2">
      <c r="A104" s="234">
        <v>1172</v>
      </c>
      <c r="B104" s="308" t="s">
        <v>166</v>
      </c>
      <c r="C104" s="160"/>
      <c r="D104" s="161"/>
      <c r="E104" s="160"/>
      <c r="F104" s="160"/>
      <c r="G104" s="161"/>
    </row>
    <row r="105" spans="1:7" s="155" customFormat="1" ht="13.5" customHeight="1" x14ac:dyDescent="0.2">
      <c r="A105" s="234"/>
      <c r="B105" s="305" t="s">
        <v>167</v>
      </c>
      <c r="C105" s="160"/>
      <c r="D105" s="307">
        <f>+D10+D21+D34+D75+D76+D97</f>
        <v>0</v>
      </c>
      <c r="E105" s="160"/>
      <c r="F105" s="160"/>
      <c r="G105" s="307">
        <f>+G10+G21+G34+G75+G76+G97</f>
        <v>0</v>
      </c>
    </row>
    <row r="106" spans="1:7" s="155" customFormat="1" ht="12" customHeight="1" x14ac:dyDescent="0.2">
      <c r="A106" s="235">
        <v>12</v>
      </c>
      <c r="B106" s="288" t="s">
        <v>168</v>
      </c>
      <c r="C106" s="160"/>
      <c r="D106" s="161"/>
      <c r="E106" s="160"/>
      <c r="F106" s="160"/>
      <c r="G106" s="161"/>
    </row>
    <row r="107" spans="1:7" s="155" customFormat="1" ht="12" customHeight="1" x14ac:dyDescent="0.2">
      <c r="A107" s="235">
        <v>121</v>
      </c>
      <c r="B107" s="288" t="s">
        <v>169</v>
      </c>
      <c r="C107" s="160"/>
      <c r="D107" s="307">
        <f>SUM(C108:C126)</f>
        <v>0</v>
      </c>
      <c r="E107" s="160"/>
      <c r="F107" s="160"/>
      <c r="G107" s="307">
        <f>SUM(F108:F126)</f>
        <v>0</v>
      </c>
    </row>
    <row r="108" spans="1:7" s="155" customFormat="1" ht="12" customHeight="1" x14ac:dyDescent="0.2">
      <c r="A108" s="234">
        <v>1211</v>
      </c>
      <c r="B108" s="160" t="s">
        <v>170</v>
      </c>
      <c r="C108" s="160"/>
      <c r="D108" s="161"/>
      <c r="E108" s="160"/>
      <c r="F108" s="160"/>
      <c r="G108" s="161"/>
    </row>
    <row r="109" spans="1:7" s="155" customFormat="1" ht="12" customHeight="1" x14ac:dyDescent="0.2">
      <c r="A109" s="234">
        <v>1212</v>
      </c>
      <c r="B109" s="160" t="s">
        <v>558</v>
      </c>
      <c r="C109" s="160"/>
      <c r="D109" s="161"/>
      <c r="E109" s="160"/>
      <c r="F109" s="160"/>
      <c r="G109" s="161"/>
    </row>
    <row r="110" spans="1:7" s="155" customFormat="1" ht="12" customHeight="1" x14ac:dyDescent="0.2">
      <c r="A110" s="234">
        <v>12121</v>
      </c>
      <c r="B110" s="160" t="s">
        <v>559</v>
      </c>
      <c r="C110" s="160"/>
      <c r="D110" s="161"/>
      <c r="E110" s="160"/>
      <c r="F110" s="160"/>
      <c r="G110" s="161"/>
    </row>
    <row r="111" spans="1:7" s="155" customFormat="1" ht="12" customHeight="1" x14ac:dyDescent="0.2">
      <c r="A111" s="234">
        <v>12122</v>
      </c>
      <c r="B111" s="160" t="s">
        <v>560</v>
      </c>
      <c r="C111" s="160"/>
      <c r="D111" s="161"/>
      <c r="E111" s="160"/>
      <c r="F111" s="160"/>
      <c r="G111" s="161"/>
    </row>
    <row r="112" spans="1:7" s="155" customFormat="1" ht="12" customHeight="1" x14ac:dyDescent="0.2">
      <c r="A112" s="234">
        <v>12123</v>
      </c>
      <c r="B112" s="160" t="s">
        <v>561</v>
      </c>
      <c r="C112" s="160"/>
      <c r="D112" s="161"/>
      <c r="E112" s="160"/>
      <c r="F112" s="160"/>
      <c r="G112" s="161"/>
    </row>
    <row r="113" spans="1:7" s="155" customFormat="1" ht="12" customHeight="1" x14ac:dyDescent="0.2">
      <c r="A113" s="234">
        <v>1213</v>
      </c>
      <c r="B113" s="160" t="s">
        <v>562</v>
      </c>
      <c r="C113" s="160"/>
      <c r="D113" s="307"/>
      <c r="E113" s="160"/>
      <c r="F113" s="160"/>
      <c r="G113" s="307"/>
    </row>
    <row r="114" spans="1:7" s="155" customFormat="1" ht="12" customHeight="1" x14ac:dyDescent="0.2">
      <c r="A114" s="234">
        <v>1214</v>
      </c>
      <c r="B114" s="160" t="s">
        <v>179</v>
      </c>
      <c r="C114" s="160"/>
      <c r="D114" s="161"/>
      <c r="E114" s="160"/>
      <c r="F114" s="160"/>
      <c r="G114" s="161"/>
    </row>
    <row r="115" spans="1:7" s="162" customFormat="1" ht="12" customHeight="1" x14ac:dyDescent="0.2">
      <c r="A115" s="234">
        <v>1215</v>
      </c>
      <c r="B115" s="309" t="s">
        <v>183</v>
      </c>
      <c r="C115" s="167"/>
      <c r="D115" s="307"/>
      <c r="E115" s="167"/>
      <c r="F115" s="167"/>
      <c r="G115" s="307"/>
    </row>
    <row r="116" spans="1:7" s="155" customFormat="1" ht="12" customHeight="1" x14ac:dyDescent="0.2">
      <c r="A116" s="234">
        <v>1216</v>
      </c>
      <c r="B116" s="309" t="s">
        <v>563</v>
      </c>
      <c r="C116" s="310"/>
      <c r="D116" s="161"/>
      <c r="E116" s="160"/>
      <c r="F116" s="310"/>
      <c r="G116" s="161"/>
    </row>
    <row r="117" spans="1:7" s="155" customFormat="1" ht="12" customHeight="1" x14ac:dyDescent="0.2">
      <c r="A117" s="234">
        <v>12161</v>
      </c>
      <c r="B117" s="309" t="s">
        <v>184</v>
      </c>
      <c r="C117" s="310"/>
      <c r="D117" s="161"/>
      <c r="E117" s="160"/>
      <c r="F117" s="310"/>
      <c r="G117" s="161"/>
    </row>
    <row r="118" spans="1:7" s="155" customFormat="1" ht="12" customHeight="1" x14ac:dyDescent="0.2">
      <c r="A118" s="234">
        <v>12162</v>
      </c>
      <c r="B118" s="309" t="s">
        <v>185</v>
      </c>
      <c r="C118" s="310"/>
      <c r="D118" s="161"/>
      <c r="E118" s="160"/>
      <c r="F118" s="310"/>
      <c r="G118" s="161"/>
    </row>
    <row r="119" spans="1:7" s="155" customFormat="1" ht="12" customHeight="1" x14ac:dyDescent="0.2">
      <c r="A119" s="234">
        <v>12163</v>
      </c>
      <c r="B119" s="309" t="s">
        <v>564</v>
      </c>
      <c r="C119" s="310"/>
      <c r="D119" s="161"/>
      <c r="E119" s="160"/>
      <c r="F119" s="310"/>
      <c r="G119" s="161"/>
    </row>
    <row r="120" spans="1:7" s="155" customFormat="1" ht="12" customHeight="1" x14ac:dyDescent="0.2">
      <c r="A120" s="234">
        <v>12164</v>
      </c>
      <c r="B120" s="309" t="s">
        <v>191</v>
      </c>
      <c r="C120" s="310"/>
      <c r="D120" s="161"/>
      <c r="E120" s="160"/>
      <c r="F120" s="310"/>
      <c r="G120" s="161"/>
    </row>
    <row r="121" spans="1:7" s="155" customFormat="1" ht="12" customHeight="1" x14ac:dyDescent="0.2">
      <c r="A121" s="234">
        <v>12165</v>
      </c>
      <c r="B121" s="309" t="s">
        <v>565</v>
      </c>
      <c r="C121" s="310"/>
      <c r="D121" s="161"/>
      <c r="E121" s="160"/>
      <c r="F121" s="310"/>
      <c r="G121" s="161"/>
    </row>
    <row r="122" spans="1:7" s="155" customFormat="1" ht="12" customHeight="1" x14ac:dyDescent="0.2">
      <c r="A122" s="234">
        <v>12166</v>
      </c>
      <c r="B122" s="309" t="s">
        <v>566</v>
      </c>
      <c r="C122" s="310"/>
      <c r="D122" s="161"/>
      <c r="E122" s="160"/>
      <c r="F122" s="310"/>
      <c r="G122" s="161"/>
    </row>
    <row r="123" spans="1:7" s="155" customFormat="1" ht="12" customHeight="1" x14ac:dyDescent="0.2">
      <c r="A123" s="234">
        <v>12167</v>
      </c>
      <c r="B123" s="309" t="s">
        <v>567</v>
      </c>
      <c r="C123" s="310"/>
      <c r="D123" s="161"/>
      <c r="E123" s="160"/>
      <c r="F123" s="310"/>
      <c r="G123" s="161"/>
    </row>
    <row r="124" spans="1:7" s="155" customFormat="1" ht="12" customHeight="1" x14ac:dyDescent="0.2">
      <c r="A124" s="234">
        <v>1217</v>
      </c>
      <c r="B124" s="309" t="s">
        <v>568</v>
      </c>
      <c r="C124" s="310"/>
      <c r="D124" s="161"/>
      <c r="E124" s="160"/>
      <c r="F124" s="310"/>
      <c r="G124" s="161"/>
    </row>
    <row r="125" spans="1:7" s="155" customFormat="1" ht="12" customHeight="1" x14ac:dyDescent="0.2">
      <c r="A125" s="234">
        <v>1218</v>
      </c>
      <c r="B125" s="309" t="s">
        <v>193</v>
      </c>
      <c r="C125" s="310"/>
      <c r="D125" s="161"/>
      <c r="E125" s="160"/>
      <c r="F125" s="310"/>
      <c r="G125" s="161"/>
    </row>
    <row r="126" spans="1:7" s="155" customFormat="1" ht="12" customHeight="1" x14ac:dyDescent="0.2">
      <c r="A126" s="234">
        <v>1219</v>
      </c>
      <c r="B126" s="309" t="s">
        <v>196</v>
      </c>
      <c r="C126" s="310"/>
      <c r="D126" s="161"/>
      <c r="E126" s="160"/>
      <c r="F126" s="310"/>
      <c r="G126" s="161"/>
    </row>
    <row r="127" spans="1:7" s="155" customFormat="1" ht="12" customHeight="1" x14ac:dyDescent="0.2">
      <c r="A127" s="235">
        <v>122</v>
      </c>
      <c r="B127" s="288" t="s">
        <v>198</v>
      </c>
      <c r="C127" s="310"/>
      <c r="D127" s="307">
        <f>SUM(C128:C132)</f>
        <v>0</v>
      </c>
      <c r="E127" s="160"/>
      <c r="F127" s="310"/>
      <c r="G127" s="307">
        <f>SUM(F128:F132)</f>
        <v>0</v>
      </c>
    </row>
    <row r="128" spans="1:7" s="155" customFormat="1" ht="12" customHeight="1" x14ac:dyDescent="0.2">
      <c r="A128" s="234">
        <v>1221</v>
      </c>
      <c r="B128" s="309" t="s">
        <v>199</v>
      </c>
      <c r="C128" s="310"/>
      <c r="D128" s="161"/>
      <c r="E128" s="160"/>
      <c r="F128" s="310"/>
      <c r="G128" s="161"/>
    </row>
    <row r="129" spans="1:7" s="155" customFormat="1" ht="12" customHeight="1" x14ac:dyDescent="0.2">
      <c r="A129" s="234">
        <v>1222</v>
      </c>
      <c r="B129" s="309" t="s">
        <v>200</v>
      </c>
      <c r="C129" s="310"/>
      <c r="D129" s="161"/>
      <c r="E129" s="160"/>
      <c r="F129" s="310"/>
      <c r="G129" s="161"/>
    </row>
    <row r="130" spans="1:7" s="155" customFormat="1" ht="12" customHeight="1" x14ac:dyDescent="0.2">
      <c r="A130" s="234">
        <v>1223</v>
      </c>
      <c r="B130" s="309" t="s">
        <v>163</v>
      </c>
      <c r="C130" s="310"/>
      <c r="D130" s="161"/>
      <c r="E130" s="160"/>
      <c r="F130" s="310"/>
      <c r="G130" s="161"/>
    </row>
    <row r="131" spans="1:7" s="155" customFormat="1" ht="12" customHeight="1" x14ac:dyDescent="0.2">
      <c r="A131" s="234">
        <v>12231</v>
      </c>
      <c r="B131" s="309" t="s">
        <v>201</v>
      </c>
      <c r="C131" s="310"/>
      <c r="D131" s="161"/>
      <c r="E131" s="160"/>
      <c r="F131" s="310"/>
      <c r="G131" s="161"/>
    </row>
    <row r="132" spans="1:7" s="155" customFormat="1" ht="12" customHeight="1" x14ac:dyDescent="0.2">
      <c r="A132" s="234">
        <v>12232</v>
      </c>
      <c r="B132" s="309" t="s">
        <v>166</v>
      </c>
      <c r="C132" s="310"/>
      <c r="D132" s="161"/>
      <c r="E132" s="160"/>
      <c r="F132" s="310"/>
      <c r="G132" s="161"/>
    </row>
    <row r="133" spans="1:7" s="155" customFormat="1" ht="12" customHeight="1" x14ac:dyDescent="0.2">
      <c r="A133" s="235">
        <v>123</v>
      </c>
      <c r="B133" s="288" t="s">
        <v>569</v>
      </c>
      <c r="C133" s="160"/>
      <c r="D133" s="307">
        <f>SUM(C134:C158)</f>
        <v>0</v>
      </c>
      <c r="E133" s="160"/>
      <c r="F133" s="160"/>
      <c r="G133" s="307">
        <f>SUM(F134:F158)</f>
        <v>0</v>
      </c>
    </row>
    <row r="134" spans="1:7" s="155" customFormat="1" ht="12" customHeight="1" x14ac:dyDescent="0.2">
      <c r="A134" s="234">
        <v>1231</v>
      </c>
      <c r="B134" s="160" t="s">
        <v>207</v>
      </c>
      <c r="C134" s="160"/>
      <c r="D134" s="161"/>
      <c r="E134" s="160"/>
      <c r="F134" s="160"/>
      <c r="G134" s="161"/>
    </row>
    <row r="135" spans="1:7" s="155" customFormat="1" ht="12" customHeight="1" x14ac:dyDescent="0.2">
      <c r="A135" s="234">
        <v>1232</v>
      </c>
      <c r="B135" s="160" t="s">
        <v>209</v>
      </c>
      <c r="C135" s="163"/>
      <c r="D135" s="161"/>
      <c r="E135" s="160"/>
      <c r="F135" s="163"/>
      <c r="G135" s="161"/>
    </row>
    <row r="136" spans="1:7" s="155" customFormat="1" ht="12" customHeight="1" x14ac:dyDescent="0.2">
      <c r="A136" s="234">
        <v>12321</v>
      </c>
      <c r="B136" s="160" t="s">
        <v>209</v>
      </c>
      <c r="C136" s="163"/>
      <c r="D136" s="161"/>
      <c r="E136" s="160"/>
      <c r="F136" s="163"/>
      <c r="G136" s="161"/>
    </row>
    <row r="137" spans="1:7" s="155" customFormat="1" ht="12" customHeight="1" x14ac:dyDescent="0.2">
      <c r="A137" s="234">
        <v>12322</v>
      </c>
      <c r="B137" s="160" t="s">
        <v>570</v>
      </c>
      <c r="C137" s="160"/>
      <c r="D137" s="161"/>
      <c r="E137" s="160"/>
      <c r="F137" s="160"/>
      <c r="G137" s="161"/>
    </row>
    <row r="138" spans="1:7" s="155" customFormat="1" ht="12" customHeight="1" x14ac:dyDescent="0.2">
      <c r="A138" s="234">
        <v>12323</v>
      </c>
      <c r="B138" s="160" t="s">
        <v>244</v>
      </c>
      <c r="C138" s="160"/>
      <c r="D138" s="161"/>
      <c r="E138" s="160"/>
      <c r="F138" s="160"/>
      <c r="G138" s="161"/>
    </row>
    <row r="139" spans="1:7" s="155" customFormat="1" ht="12" customHeight="1" x14ac:dyDescent="0.2">
      <c r="A139" s="234">
        <v>12324</v>
      </c>
      <c r="B139" s="160" t="s">
        <v>245</v>
      </c>
      <c r="C139" s="160"/>
      <c r="D139" s="161"/>
      <c r="E139" s="160"/>
      <c r="F139" s="160"/>
      <c r="G139" s="161"/>
    </row>
    <row r="140" spans="1:7" s="155" customFormat="1" ht="12" customHeight="1" x14ac:dyDescent="0.2">
      <c r="A140" s="234">
        <v>12325</v>
      </c>
      <c r="B140" s="160" t="s">
        <v>571</v>
      </c>
      <c r="C140" s="160"/>
      <c r="D140" s="161"/>
      <c r="E140" s="160"/>
      <c r="F140" s="160"/>
      <c r="G140" s="161"/>
    </row>
    <row r="141" spans="1:7" s="155" customFormat="1" ht="12" customHeight="1" x14ac:dyDescent="0.2">
      <c r="A141" s="234">
        <v>1233</v>
      </c>
      <c r="B141" s="160" t="s">
        <v>212</v>
      </c>
      <c r="C141" s="163"/>
      <c r="D141" s="161"/>
      <c r="E141" s="160"/>
      <c r="F141" s="163"/>
      <c r="G141" s="161"/>
    </row>
    <row r="142" spans="1:7" s="155" customFormat="1" ht="12" customHeight="1" x14ac:dyDescent="0.2">
      <c r="A142" s="234">
        <v>12331</v>
      </c>
      <c r="B142" s="160" t="s">
        <v>212</v>
      </c>
      <c r="C142" s="163"/>
      <c r="D142" s="161"/>
      <c r="E142" s="160"/>
      <c r="F142" s="163"/>
      <c r="G142" s="161"/>
    </row>
    <row r="143" spans="1:7" s="155" customFormat="1" ht="12" customHeight="1" x14ac:dyDescent="0.2">
      <c r="A143" s="234">
        <v>12332</v>
      </c>
      <c r="B143" s="160" t="s">
        <v>572</v>
      </c>
      <c r="C143" s="310"/>
      <c r="D143" s="161"/>
      <c r="E143" s="160"/>
      <c r="F143" s="310"/>
      <c r="G143" s="161"/>
    </row>
    <row r="144" spans="1:7" s="155" customFormat="1" ht="12" customHeight="1" x14ac:dyDescent="0.2">
      <c r="A144" s="234">
        <v>12333</v>
      </c>
      <c r="B144" s="160" t="s">
        <v>573</v>
      </c>
      <c r="C144" s="310"/>
      <c r="D144" s="161"/>
      <c r="E144" s="160"/>
      <c r="F144" s="310"/>
      <c r="G144" s="161"/>
    </row>
    <row r="145" spans="1:7" s="155" customFormat="1" ht="12" customHeight="1" x14ac:dyDescent="0.2">
      <c r="A145" s="234">
        <v>12334</v>
      </c>
      <c r="B145" s="160" t="s">
        <v>249</v>
      </c>
      <c r="C145" s="310"/>
      <c r="D145" s="161"/>
      <c r="E145" s="160"/>
      <c r="F145" s="310"/>
      <c r="G145" s="161"/>
    </row>
    <row r="146" spans="1:7" s="155" customFormat="1" ht="12" customHeight="1" x14ac:dyDescent="0.2">
      <c r="A146" s="234">
        <v>12335</v>
      </c>
      <c r="B146" s="160" t="s">
        <v>250</v>
      </c>
      <c r="C146" s="310"/>
      <c r="D146" s="161"/>
      <c r="E146" s="160"/>
      <c r="F146" s="310"/>
      <c r="G146" s="161"/>
    </row>
    <row r="147" spans="1:7" s="155" customFormat="1" ht="12" customHeight="1" x14ac:dyDescent="0.2">
      <c r="A147" s="234">
        <v>1234</v>
      </c>
      <c r="B147" s="160" t="s">
        <v>574</v>
      </c>
      <c r="C147" s="311"/>
      <c r="D147" s="161"/>
      <c r="E147" s="160"/>
      <c r="F147" s="310"/>
      <c r="G147" s="161"/>
    </row>
    <row r="148" spans="1:7" s="155" customFormat="1" ht="12" customHeight="1" x14ac:dyDescent="0.2">
      <c r="A148" s="234">
        <v>12341</v>
      </c>
      <c r="B148" s="160" t="s">
        <v>574</v>
      </c>
      <c r="C148" s="311"/>
      <c r="D148" s="161"/>
      <c r="E148" s="160"/>
      <c r="F148" s="310"/>
      <c r="G148" s="161"/>
    </row>
    <row r="149" spans="1:7" s="155" customFormat="1" ht="12" customHeight="1" x14ac:dyDescent="0.2">
      <c r="A149" s="234">
        <v>1234.2</v>
      </c>
      <c r="B149" s="160" t="s">
        <v>575</v>
      </c>
      <c r="C149" s="310"/>
      <c r="D149" s="161"/>
      <c r="E149" s="160"/>
      <c r="F149" s="310"/>
      <c r="G149" s="161"/>
    </row>
    <row r="150" spans="1:7" s="155" customFormat="1" ht="12" customHeight="1" x14ac:dyDescent="0.2">
      <c r="A150" s="234">
        <v>12343</v>
      </c>
      <c r="B150" s="160" t="s">
        <v>576</v>
      </c>
      <c r="C150" s="310"/>
      <c r="D150" s="161"/>
      <c r="E150" s="160"/>
      <c r="F150" s="310"/>
      <c r="G150" s="161"/>
    </row>
    <row r="151" spans="1:7" s="155" customFormat="1" ht="12" customHeight="1" x14ac:dyDescent="0.2">
      <c r="A151" s="234">
        <v>12344</v>
      </c>
      <c r="B151" s="160" t="s">
        <v>577</v>
      </c>
      <c r="C151" s="310"/>
      <c r="D151" s="161"/>
      <c r="E151" s="160"/>
      <c r="F151" s="310"/>
      <c r="G151" s="161"/>
    </row>
    <row r="152" spans="1:7" s="155" customFormat="1" ht="12" customHeight="1" x14ac:dyDescent="0.2">
      <c r="A152" s="234">
        <v>12345</v>
      </c>
      <c r="B152" s="160" t="s">
        <v>578</v>
      </c>
      <c r="C152" s="310"/>
      <c r="D152" s="161"/>
      <c r="E152" s="160"/>
      <c r="F152" s="310"/>
      <c r="G152" s="161"/>
    </row>
    <row r="153" spans="1:7" s="155" customFormat="1" ht="12" customHeight="1" x14ac:dyDescent="0.2">
      <c r="A153" s="234">
        <v>1235</v>
      </c>
      <c r="B153" s="160" t="s">
        <v>237</v>
      </c>
      <c r="C153" s="161"/>
      <c r="D153" s="161"/>
      <c r="E153" s="160"/>
      <c r="F153" s="309"/>
      <c r="G153" s="161"/>
    </row>
    <row r="154" spans="1:7" s="155" customFormat="1" ht="12" customHeight="1" x14ac:dyDescent="0.2">
      <c r="A154" s="234">
        <v>12351</v>
      </c>
      <c r="B154" s="160" t="s">
        <v>237</v>
      </c>
      <c r="C154" s="161"/>
      <c r="D154" s="161"/>
      <c r="E154" s="160"/>
      <c r="F154" s="309"/>
      <c r="G154" s="161"/>
    </row>
    <row r="155" spans="1:7" s="155" customFormat="1" ht="12" customHeight="1" x14ac:dyDescent="0.2">
      <c r="A155" s="234">
        <v>1235.2</v>
      </c>
      <c r="B155" s="160" t="s">
        <v>579</v>
      </c>
      <c r="C155" s="312"/>
      <c r="D155" s="161"/>
      <c r="E155" s="160"/>
      <c r="F155" s="309"/>
      <c r="G155" s="161"/>
    </row>
    <row r="156" spans="1:7" s="155" customFormat="1" ht="12" customHeight="1" x14ac:dyDescent="0.2">
      <c r="A156" s="234">
        <v>12353</v>
      </c>
      <c r="B156" s="160" t="s">
        <v>580</v>
      </c>
      <c r="C156" s="312"/>
      <c r="D156" s="161"/>
      <c r="E156" s="160"/>
      <c r="F156" s="309"/>
      <c r="G156" s="161"/>
    </row>
    <row r="157" spans="1:7" s="155" customFormat="1" ht="12" customHeight="1" x14ac:dyDescent="0.2">
      <c r="A157" s="234">
        <v>12354</v>
      </c>
      <c r="B157" s="160" t="s">
        <v>267</v>
      </c>
      <c r="C157" s="312"/>
      <c r="D157" s="161"/>
      <c r="E157" s="160"/>
      <c r="F157" s="309"/>
      <c r="G157" s="161"/>
    </row>
    <row r="158" spans="1:7" s="155" customFormat="1" ht="12" customHeight="1" x14ac:dyDescent="0.2">
      <c r="A158" s="234">
        <v>12355</v>
      </c>
      <c r="B158" s="160" t="s">
        <v>268</v>
      </c>
      <c r="C158" s="312"/>
      <c r="D158" s="161"/>
      <c r="E158" s="160"/>
      <c r="F158" s="309"/>
      <c r="G158" s="161"/>
    </row>
    <row r="159" spans="1:7" s="155" customFormat="1" ht="12" customHeight="1" x14ac:dyDescent="0.2">
      <c r="A159" s="235">
        <v>124</v>
      </c>
      <c r="B159" s="167" t="s">
        <v>213</v>
      </c>
      <c r="C159" s="161"/>
      <c r="D159" s="307">
        <f>SUM(C160:C204)</f>
        <v>0</v>
      </c>
      <c r="E159" s="160"/>
      <c r="F159" s="309"/>
      <c r="G159" s="307">
        <f>SUM(F160:F204)</f>
        <v>0</v>
      </c>
    </row>
    <row r="160" spans="1:7" s="155" customFormat="1" ht="12" customHeight="1" x14ac:dyDescent="0.2">
      <c r="A160" s="234">
        <v>1241</v>
      </c>
      <c r="B160" s="160" t="s">
        <v>214</v>
      </c>
      <c r="C160" s="309"/>
      <c r="D160" s="161"/>
      <c r="E160" s="160"/>
      <c r="F160" s="309"/>
      <c r="G160" s="161"/>
    </row>
    <row r="161" spans="1:7" s="155" customFormat="1" ht="12" customHeight="1" x14ac:dyDescent="0.2">
      <c r="A161" s="234">
        <v>12411</v>
      </c>
      <c r="B161" s="160" t="s">
        <v>214</v>
      </c>
      <c r="C161" s="309"/>
      <c r="D161" s="161"/>
      <c r="E161" s="160"/>
      <c r="F161" s="309"/>
      <c r="G161" s="161"/>
    </row>
    <row r="162" spans="1:7" s="155" customFormat="1" ht="12" customHeight="1" x14ac:dyDescent="0.2">
      <c r="A162" s="234">
        <v>12412</v>
      </c>
      <c r="B162" s="160" t="s">
        <v>581</v>
      </c>
      <c r="C162" s="309"/>
      <c r="D162" s="161"/>
      <c r="E162" s="160"/>
      <c r="F162" s="309"/>
      <c r="G162" s="161"/>
    </row>
    <row r="163" spans="1:7" s="155" customFormat="1" ht="12" customHeight="1" x14ac:dyDescent="0.2">
      <c r="A163" s="234">
        <v>12413</v>
      </c>
      <c r="B163" s="160" t="s">
        <v>582</v>
      </c>
      <c r="C163" s="309"/>
      <c r="D163" s="161"/>
      <c r="E163" s="160"/>
      <c r="F163" s="309"/>
      <c r="G163" s="161"/>
    </row>
    <row r="164" spans="1:7" s="155" customFormat="1" ht="12" customHeight="1" x14ac:dyDescent="0.2">
      <c r="A164" s="234">
        <v>12414</v>
      </c>
      <c r="B164" s="160" t="s">
        <v>583</v>
      </c>
      <c r="C164" s="309"/>
      <c r="D164" s="161"/>
      <c r="E164" s="160"/>
      <c r="F164" s="309"/>
      <c r="G164" s="161"/>
    </row>
    <row r="165" spans="1:7" s="155" customFormat="1" ht="12" customHeight="1" x14ac:dyDescent="0.2">
      <c r="A165" s="234">
        <v>1242</v>
      </c>
      <c r="B165" s="313" t="s">
        <v>584</v>
      </c>
      <c r="C165" s="309"/>
      <c r="D165" s="161"/>
      <c r="E165" s="160"/>
      <c r="F165" s="309"/>
      <c r="G165" s="161"/>
    </row>
    <row r="166" spans="1:7" s="155" customFormat="1" ht="12" customHeight="1" x14ac:dyDescent="0.2">
      <c r="A166" s="234">
        <v>12421</v>
      </c>
      <c r="B166" s="313" t="s">
        <v>584</v>
      </c>
      <c r="C166" s="309"/>
      <c r="D166" s="161"/>
      <c r="E166" s="160"/>
      <c r="F166" s="309"/>
      <c r="G166" s="161"/>
    </row>
    <row r="167" spans="1:7" s="155" customFormat="1" ht="12" customHeight="1" x14ac:dyDescent="0.2">
      <c r="A167" s="234">
        <v>12422</v>
      </c>
      <c r="B167" s="313" t="s">
        <v>585</v>
      </c>
      <c r="C167" s="312"/>
      <c r="D167" s="161"/>
      <c r="E167" s="160"/>
      <c r="F167" s="310"/>
      <c r="G167" s="161"/>
    </row>
    <row r="168" spans="1:7" s="155" customFormat="1" ht="12" customHeight="1" x14ac:dyDescent="0.2">
      <c r="A168" s="234">
        <v>12423</v>
      </c>
      <c r="B168" s="160" t="s">
        <v>586</v>
      </c>
      <c r="C168" s="312"/>
      <c r="D168" s="161"/>
      <c r="E168" s="160"/>
      <c r="F168" s="310"/>
      <c r="G168" s="161"/>
    </row>
    <row r="169" spans="1:7" s="155" customFormat="1" ht="12" customHeight="1" x14ac:dyDescent="0.2">
      <c r="A169" s="234">
        <v>12424</v>
      </c>
      <c r="B169" s="160" t="s">
        <v>587</v>
      </c>
      <c r="C169" s="312"/>
      <c r="D169" s="161"/>
      <c r="E169" s="160"/>
      <c r="F169" s="310"/>
      <c r="G169" s="161"/>
    </row>
    <row r="170" spans="1:7" s="155" customFormat="1" ht="12" customHeight="1" x14ac:dyDescent="0.2">
      <c r="A170" s="234">
        <v>1243</v>
      </c>
      <c r="B170" s="160" t="s">
        <v>217</v>
      </c>
      <c r="C170" s="160"/>
      <c r="D170" s="307"/>
      <c r="E170" s="160"/>
      <c r="F170" s="160"/>
      <c r="G170" s="307"/>
    </row>
    <row r="171" spans="1:7" s="155" customFormat="1" ht="12" customHeight="1" x14ac:dyDescent="0.2">
      <c r="A171" s="234">
        <v>12431</v>
      </c>
      <c r="B171" s="160" t="s">
        <v>217</v>
      </c>
      <c r="C171" s="160"/>
      <c r="D171" s="307"/>
      <c r="E171" s="160"/>
      <c r="F171" s="160"/>
      <c r="G171" s="307"/>
    </row>
    <row r="172" spans="1:7" ht="12" customHeight="1" x14ac:dyDescent="0.2">
      <c r="A172" s="159">
        <v>12432</v>
      </c>
      <c r="B172" s="160" t="s">
        <v>588</v>
      </c>
      <c r="C172" s="310"/>
      <c r="D172" s="161"/>
      <c r="E172" s="160"/>
      <c r="F172" s="310"/>
      <c r="G172" s="161"/>
    </row>
    <row r="173" spans="1:7" ht="12" customHeight="1" x14ac:dyDescent="0.2">
      <c r="A173" s="159">
        <v>12433</v>
      </c>
      <c r="B173" s="160" t="s">
        <v>589</v>
      </c>
      <c r="C173" s="310"/>
      <c r="D173" s="161"/>
      <c r="E173" s="160"/>
      <c r="F173" s="310"/>
      <c r="G173" s="161"/>
    </row>
    <row r="174" spans="1:7" ht="12" customHeight="1" x14ac:dyDescent="0.2">
      <c r="A174" s="159">
        <v>12434</v>
      </c>
      <c r="B174" s="160" t="s">
        <v>590</v>
      </c>
      <c r="C174" s="310"/>
      <c r="D174" s="161"/>
      <c r="E174" s="160"/>
      <c r="F174" s="310"/>
      <c r="G174" s="161"/>
    </row>
    <row r="175" spans="1:7" s="157" customFormat="1" ht="12" customHeight="1" x14ac:dyDescent="0.2">
      <c r="A175" s="159">
        <v>1244</v>
      </c>
      <c r="B175" s="309" t="s">
        <v>591</v>
      </c>
      <c r="C175" s="160"/>
      <c r="D175" s="307"/>
      <c r="E175" s="167"/>
      <c r="F175" s="160"/>
      <c r="G175" s="307"/>
    </row>
    <row r="176" spans="1:7" s="157" customFormat="1" ht="12" customHeight="1" x14ac:dyDescent="0.2">
      <c r="A176" s="159">
        <v>12441</v>
      </c>
      <c r="B176" s="309" t="s">
        <v>591</v>
      </c>
      <c r="C176" s="160"/>
      <c r="D176" s="307"/>
      <c r="E176" s="167"/>
      <c r="F176" s="160"/>
      <c r="G176" s="307"/>
    </row>
    <row r="177" spans="1:7" ht="12" customHeight="1" x14ac:dyDescent="0.2">
      <c r="A177" s="159">
        <v>12442</v>
      </c>
      <c r="B177" s="160" t="s">
        <v>592</v>
      </c>
      <c r="C177" s="160"/>
      <c r="D177" s="161"/>
      <c r="E177" s="160"/>
      <c r="F177" s="160"/>
      <c r="G177" s="161"/>
    </row>
    <row r="178" spans="1:7" ht="12" customHeight="1" x14ac:dyDescent="0.2">
      <c r="A178" s="159">
        <v>12443</v>
      </c>
      <c r="B178" s="160" t="s">
        <v>593</v>
      </c>
      <c r="C178" s="160"/>
      <c r="D178" s="161"/>
      <c r="E178" s="160"/>
      <c r="F178" s="160"/>
      <c r="G178" s="161"/>
    </row>
    <row r="179" spans="1:7" ht="12" customHeight="1" x14ac:dyDescent="0.2">
      <c r="A179" s="159">
        <v>12444</v>
      </c>
      <c r="B179" s="160" t="s">
        <v>594</v>
      </c>
      <c r="C179" s="160"/>
      <c r="D179" s="161"/>
      <c r="E179" s="160"/>
      <c r="F179" s="160"/>
      <c r="G179" s="161"/>
    </row>
    <row r="180" spans="1:7" ht="12" customHeight="1" x14ac:dyDescent="0.2">
      <c r="A180" s="159">
        <v>1245</v>
      </c>
      <c r="B180" s="160" t="s">
        <v>595</v>
      </c>
      <c r="C180" s="160"/>
      <c r="D180" s="161"/>
      <c r="E180" s="160"/>
      <c r="F180" s="160"/>
      <c r="G180" s="161"/>
    </row>
    <row r="181" spans="1:7" ht="12" customHeight="1" x14ac:dyDescent="0.2">
      <c r="A181" s="159">
        <v>12451</v>
      </c>
      <c r="B181" s="160" t="s">
        <v>595</v>
      </c>
      <c r="C181" s="160"/>
      <c r="D181" s="161"/>
      <c r="E181" s="160"/>
      <c r="F181" s="160"/>
      <c r="G181" s="161"/>
    </row>
    <row r="182" spans="1:7" ht="12" customHeight="1" x14ac:dyDescent="0.2">
      <c r="A182" s="159">
        <v>12452</v>
      </c>
      <c r="B182" s="160" t="s">
        <v>596</v>
      </c>
      <c r="C182" s="160"/>
      <c r="D182" s="161"/>
      <c r="E182" s="160"/>
      <c r="F182" s="160"/>
      <c r="G182" s="161"/>
    </row>
    <row r="183" spans="1:7" ht="12" customHeight="1" x14ac:dyDescent="0.2">
      <c r="A183" s="159">
        <v>12453</v>
      </c>
      <c r="B183" s="160" t="s">
        <v>597</v>
      </c>
      <c r="C183" s="160"/>
      <c r="D183" s="161"/>
      <c r="E183" s="160"/>
      <c r="F183" s="160"/>
      <c r="G183" s="161"/>
    </row>
    <row r="184" spans="1:7" ht="12" customHeight="1" x14ac:dyDescent="0.2">
      <c r="A184" s="159">
        <v>12454</v>
      </c>
      <c r="B184" s="160" t="s">
        <v>598</v>
      </c>
      <c r="C184" s="160"/>
      <c r="D184" s="161"/>
      <c r="E184" s="160"/>
      <c r="F184" s="160"/>
      <c r="G184" s="161"/>
    </row>
    <row r="185" spans="1:7" ht="12" customHeight="1" x14ac:dyDescent="0.2">
      <c r="A185" s="159">
        <v>1246</v>
      </c>
      <c r="B185" s="160" t="s">
        <v>220</v>
      </c>
      <c r="C185" s="160"/>
      <c r="D185" s="161"/>
      <c r="E185" s="160"/>
      <c r="F185" s="160"/>
      <c r="G185" s="161"/>
    </row>
    <row r="186" spans="1:7" ht="12" customHeight="1" x14ac:dyDescent="0.2">
      <c r="A186" s="159">
        <v>12461</v>
      </c>
      <c r="B186" s="160" t="s">
        <v>220</v>
      </c>
      <c r="C186" s="160"/>
      <c r="D186" s="161"/>
      <c r="E186" s="160"/>
      <c r="F186" s="160"/>
      <c r="G186" s="161"/>
    </row>
    <row r="187" spans="1:7" ht="12" customHeight="1" x14ac:dyDescent="0.2">
      <c r="A187" s="159">
        <v>12462</v>
      </c>
      <c r="B187" s="160" t="s">
        <v>599</v>
      </c>
      <c r="C187" s="160"/>
      <c r="D187" s="161"/>
      <c r="E187" s="160"/>
      <c r="F187" s="160"/>
      <c r="G187" s="161"/>
    </row>
    <row r="188" spans="1:7" ht="12" customHeight="1" x14ac:dyDescent="0.2">
      <c r="A188" s="159">
        <v>12463</v>
      </c>
      <c r="B188" s="160" t="s">
        <v>600</v>
      </c>
      <c r="C188" s="160"/>
      <c r="D188" s="161"/>
      <c r="E188" s="160"/>
      <c r="F188" s="160"/>
      <c r="G188" s="161"/>
    </row>
    <row r="189" spans="1:7" ht="12" customHeight="1" x14ac:dyDescent="0.2">
      <c r="A189" s="159">
        <v>12464</v>
      </c>
      <c r="B189" s="160" t="s">
        <v>601</v>
      </c>
      <c r="C189" s="160"/>
      <c r="D189" s="161"/>
      <c r="E189" s="160"/>
      <c r="F189" s="160"/>
      <c r="G189" s="161"/>
    </row>
    <row r="190" spans="1:7" ht="12" customHeight="1" x14ac:dyDescent="0.2">
      <c r="A190" s="159">
        <v>1247</v>
      </c>
      <c r="B190" s="160" t="s">
        <v>221</v>
      </c>
      <c r="C190" s="160"/>
      <c r="D190" s="161"/>
      <c r="E190" s="160"/>
      <c r="F190" s="160"/>
      <c r="G190" s="161"/>
    </row>
    <row r="191" spans="1:7" ht="12" customHeight="1" x14ac:dyDescent="0.2">
      <c r="A191" s="159">
        <v>12471</v>
      </c>
      <c r="B191" s="160" t="s">
        <v>221</v>
      </c>
      <c r="C191" s="160"/>
      <c r="D191" s="161"/>
      <c r="E191" s="160"/>
      <c r="F191" s="160"/>
      <c r="G191" s="161"/>
    </row>
    <row r="192" spans="1:7" ht="12" customHeight="1" x14ac:dyDescent="0.2">
      <c r="A192" s="159">
        <v>12472</v>
      </c>
      <c r="B192" s="160" t="s">
        <v>602</v>
      </c>
      <c r="C192" s="160"/>
      <c r="D192" s="161"/>
      <c r="E192" s="160"/>
      <c r="F192" s="160"/>
      <c r="G192" s="161"/>
    </row>
    <row r="193" spans="1:7" ht="12" customHeight="1" x14ac:dyDescent="0.2">
      <c r="A193" s="159">
        <v>12473</v>
      </c>
      <c r="B193" s="160" t="s">
        <v>603</v>
      </c>
      <c r="C193" s="160"/>
      <c r="D193" s="161"/>
      <c r="E193" s="160"/>
      <c r="F193" s="160"/>
      <c r="G193" s="161"/>
    </row>
    <row r="194" spans="1:7" ht="12" customHeight="1" x14ac:dyDescent="0.2">
      <c r="A194" s="159">
        <v>12474</v>
      </c>
      <c r="B194" s="160" t="s">
        <v>604</v>
      </c>
      <c r="C194" s="160"/>
      <c r="D194" s="161"/>
      <c r="E194" s="160"/>
      <c r="F194" s="160"/>
      <c r="G194" s="161"/>
    </row>
    <row r="195" spans="1:7" ht="12" customHeight="1" x14ac:dyDescent="0.2">
      <c r="A195" s="159">
        <v>1248</v>
      </c>
      <c r="B195" s="160" t="s">
        <v>222</v>
      </c>
      <c r="C195" s="160"/>
      <c r="D195" s="161"/>
      <c r="E195" s="160"/>
      <c r="F195" s="160"/>
      <c r="G195" s="161"/>
    </row>
    <row r="196" spans="1:7" ht="12" customHeight="1" x14ac:dyDescent="0.2">
      <c r="A196" s="159">
        <v>12481</v>
      </c>
      <c r="B196" s="160" t="s">
        <v>222</v>
      </c>
      <c r="C196" s="160"/>
      <c r="D196" s="161"/>
      <c r="E196" s="160"/>
      <c r="F196" s="160"/>
      <c r="G196" s="161"/>
    </row>
    <row r="197" spans="1:7" ht="12" customHeight="1" x14ac:dyDescent="0.2">
      <c r="A197" s="159">
        <v>12482</v>
      </c>
      <c r="B197" s="160" t="s">
        <v>605</v>
      </c>
      <c r="C197" s="160"/>
      <c r="D197" s="161"/>
      <c r="E197" s="160"/>
      <c r="F197" s="160"/>
      <c r="G197" s="161"/>
    </row>
    <row r="198" spans="1:7" ht="12" customHeight="1" x14ac:dyDescent="0.2">
      <c r="A198" s="159">
        <v>12483</v>
      </c>
      <c r="B198" s="160" t="s">
        <v>606</v>
      </c>
      <c r="C198" s="160"/>
      <c r="D198" s="161"/>
      <c r="E198" s="160"/>
      <c r="F198" s="160"/>
      <c r="G198" s="161"/>
    </row>
    <row r="199" spans="1:7" ht="12" customHeight="1" x14ac:dyDescent="0.2">
      <c r="A199" s="159">
        <v>12484</v>
      </c>
      <c r="B199" s="160" t="s">
        <v>607</v>
      </c>
      <c r="C199" s="160"/>
      <c r="D199" s="161"/>
      <c r="E199" s="160"/>
      <c r="F199" s="160"/>
      <c r="G199" s="161"/>
    </row>
    <row r="200" spans="1:7" ht="12" customHeight="1" x14ac:dyDescent="0.2">
      <c r="A200" s="159">
        <v>1249</v>
      </c>
      <c r="B200" s="160" t="s">
        <v>223</v>
      </c>
      <c r="C200" s="160"/>
      <c r="D200" s="161"/>
      <c r="E200" s="160"/>
      <c r="F200" s="160"/>
      <c r="G200" s="161"/>
    </row>
    <row r="201" spans="1:7" ht="12" customHeight="1" x14ac:dyDescent="0.2">
      <c r="A201" s="159">
        <v>12491</v>
      </c>
      <c r="B201" s="160" t="s">
        <v>223</v>
      </c>
      <c r="C201" s="160"/>
      <c r="D201" s="161"/>
      <c r="E201" s="160"/>
      <c r="F201" s="160"/>
      <c r="G201" s="161"/>
    </row>
    <row r="202" spans="1:7" ht="12" customHeight="1" x14ac:dyDescent="0.2">
      <c r="A202" s="159">
        <v>12492</v>
      </c>
      <c r="B202" s="160" t="s">
        <v>608</v>
      </c>
      <c r="C202" s="160"/>
      <c r="D202" s="161"/>
      <c r="E202" s="160"/>
      <c r="F202" s="160"/>
      <c r="G202" s="161"/>
    </row>
    <row r="203" spans="1:7" ht="12" customHeight="1" x14ac:dyDescent="0.2">
      <c r="A203" s="159">
        <v>12493</v>
      </c>
      <c r="B203" s="160" t="s">
        <v>609</v>
      </c>
      <c r="C203" s="160"/>
      <c r="D203" s="161"/>
      <c r="E203" s="160"/>
      <c r="F203" s="160"/>
      <c r="G203" s="161"/>
    </row>
    <row r="204" spans="1:7" ht="12" customHeight="1" x14ac:dyDescent="0.2">
      <c r="A204" s="159">
        <v>12494</v>
      </c>
      <c r="B204" s="160" t="s">
        <v>610</v>
      </c>
      <c r="C204" s="160"/>
      <c r="D204" s="161"/>
      <c r="E204" s="160"/>
      <c r="F204" s="160"/>
      <c r="G204" s="161"/>
    </row>
    <row r="205" spans="1:7" ht="14.25" customHeight="1" x14ac:dyDescent="0.2">
      <c r="A205" s="158">
        <v>125</v>
      </c>
      <c r="B205" s="167" t="s">
        <v>611</v>
      </c>
      <c r="C205" s="160"/>
      <c r="D205" s="307">
        <f>SUM(C206:C210)</f>
        <v>0</v>
      </c>
      <c r="E205" s="160"/>
      <c r="F205" s="160"/>
      <c r="G205" s="307">
        <f>SUM(F206:F210)</f>
        <v>0</v>
      </c>
    </row>
    <row r="206" spans="1:7" ht="12" customHeight="1" x14ac:dyDescent="0.2">
      <c r="A206" s="159">
        <v>1251</v>
      </c>
      <c r="B206" s="160" t="s">
        <v>277</v>
      </c>
      <c r="C206" s="160"/>
      <c r="D206" s="307"/>
      <c r="E206" s="160"/>
      <c r="F206" s="160"/>
      <c r="G206" s="307"/>
    </row>
    <row r="207" spans="1:7" ht="12" customHeight="1" x14ac:dyDescent="0.2">
      <c r="A207" s="159">
        <v>12511</v>
      </c>
      <c r="B207" s="160" t="s">
        <v>277</v>
      </c>
      <c r="C207" s="160"/>
      <c r="D207" s="307"/>
      <c r="E207" s="160"/>
      <c r="F207" s="160"/>
      <c r="G207" s="307"/>
    </row>
    <row r="208" spans="1:7" ht="12" customHeight="1" x14ac:dyDescent="0.2">
      <c r="A208" s="159">
        <v>12512</v>
      </c>
      <c r="B208" s="160" t="s">
        <v>612</v>
      </c>
      <c r="C208" s="160"/>
      <c r="D208" s="307"/>
      <c r="E208" s="160"/>
      <c r="F208" s="160"/>
      <c r="G208" s="307"/>
    </row>
    <row r="209" spans="1:7" ht="12" customHeight="1" x14ac:dyDescent="0.2">
      <c r="A209" s="159">
        <v>12513</v>
      </c>
      <c r="B209" s="160" t="s">
        <v>613</v>
      </c>
      <c r="C209" s="160"/>
      <c r="D209" s="307"/>
      <c r="E209" s="160"/>
      <c r="F209" s="160"/>
      <c r="G209" s="307"/>
    </row>
    <row r="210" spans="1:7" ht="12" customHeight="1" x14ac:dyDescent="0.2">
      <c r="A210" s="159">
        <v>12514</v>
      </c>
      <c r="B210" s="160" t="s">
        <v>614</v>
      </c>
      <c r="C210" s="160"/>
      <c r="D210" s="307"/>
      <c r="E210" s="160"/>
      <c r="F210" s="160"/>
      <c r="G210" s="307"/>
    </row>
    <row r="211" spans="1:7" ht="12" customHeight="1" x14ac:dyDescent="0.2">
      <c r="A211" s="158">
        <v>126</v>
      </c>
      <c r="B211" s="167" t="s">
        <v>224</v>
      </c>
      <c r="C211" s="160"/>
      <c r="D211" s="307">
        <f>SUM(C212:C222)</f>
        <v>0</v>
      </c>
      <c r="E211" s="160"/>
      <c r="F211" s="160"/>
      <c r="G211" s="307">
        <f>SUM(F212:F222)</f>
        <v>0</v>
      </c>
    </row>
    <row r="212" spans="1:7" ht="12" customHeight="1" x14ac:dyDescent="0.2">
      <c r="A212" s="159">
        <v>1261</v>
      </c>
      <c r="B212" s="160" t="s">
        <v>225</v>
      </c>
      <c r="C212" s="160"/>
      <c r="D212" s="161"/>
      <c r="E212" s="160"/>
      <c r="F212" s="160"/>
      <c r="G212" s="161"/>
    </row>
    <row r="213" spans="1:7" ht="12" customHeight="1" x14ac:dyDescent="0.2">
      <c r="A213" s="159">
        <v>12611</v>
      </c>
      <c r="B213" s="160" t="s">
        <v>225</v>
      </c>
      <c r="C213" s="160"/>
      <c r="D213" s="161"/>
      <c r="E213" s="160"/>
      <c r="F213" s="160"/>
      <c r="G213" s="161"/>
    </row>
    <row r="214" spans="1:7" ht="12" customHeight="1" x14ac:dyDescent="0.2">
      <c r="A214" s="159">
        <v>12612</v>
      </c>
      <c r="B214" s="160" t="s">
        <v>615</v>
      </c>
      <c r="C214" s="160"/>
      <c r="D214" s="161"/>
      <c r="E214" s="160"/>
      <c r="F214" s="160"/>
      <c r="G214" s="161"/>
    </row>
    <row r="215" spans="1:7" ht="12" customHeight="1" x14ac:dyDescent="0.2">
      <c r="A215" s="159">
        <v>12613</v>
      </c>
      <c r="B215" s="160" t="s">
        <v>616</v>
      </c>
      <c r="C215" s="160"/>
      <c r="D215" s="161"/>
      <c r="E215" s="160"/>
      <c r="F215" s="160"/>
      <c r="G215" s="161"/>
    </row>
    <row r="216" spans="1:7" ht="12" customHeight="1" x14ac:dyDescent="0.2">
      <c r="A216" s="159">
        <v>12614</v>
      </c>
      <c r="B216" s="160" t="s">
        <v>617</v>
      </c>
      <c r="C216" s="160"/>
      <c r="D216" s="161"/>
      <c r="E216" s="160"/>
      <c r="F216" s="160"/>
      <c r="G216" s="161"/>
    </row>
    <row r="217" spans="1:7" ht="12" customHeight="1" x14ac:dyDescent="0.2">
      <c r="A217" s="159">
        <v>1262</v>
      </c>
      <c r="B217" s="160" t="s">
        <v>618</v>
      </c>
      <c r="C217" s="160"/>
      <c r="D217" s="161"/>
      <c r="E217" s="160"/>
      <c r="F217" s="160"/>
      <c r="G217" s="161"/>
    </row>
    <row r="218" spans="1:7" ht="12" customHeight="1" x14ac:dyDescent="0.2">
      <c r="A218" s="159">
        <v>12621</v>
      </c>
      <c r="B218" s="160" t="s">
        <v>618</v>
      </c>
      <c r="C218" s="160"/>
      <c r="D218" s="161"/>
      <c r="E218" s="160"/>
      <c r="F218" s="160"/>
      <c r="G218" s="161"/>
    </row>
    <row r="219" spans="1:7" ht="12" customHeight="1" x14ac:dyDescent="0.2">
      <c r="A219" s="159">
        <v>12622</v>
      </c>
      <c r="B219" s="160" t="s">
        <v>619</v>
      </c>
      <c r="C219" s="160"/>
      <c r="D219" s="161"/>
      <c r="E219" s="160"/>
      <c r="F219" s="160"/>
      <c r="G219" s="161"/>
    </row>
    <row r="220" spans="1:7" ht="12" customHeight="1" x14ac:dyDescent="0.2">
      <c r="A220" s="159">
        <v>12623</v>
      </c>
      <c r="B220" s="160" t="s">
        <v>620</v>
      </c>
      <c r="C220" s="160"/>
      <c r="D220" s="161"/>
      <c r="E220" s="160"/>
      <c r="F220" s="160"/>
      <c r="G220" s="161"/>
    </row>
    <row r="221" spans="1:7" ht="12" customHeight="1" x14ac:dyDescent="0.2">
      <c r="A221" s="159">
        <v>12624</v>
      </c>
      <c r="B221" s="160" t="s">
        <v>621</v>
      </c>
      <c r="C221" s="160"/>
      <c r="D221" s="161"/>
      <c r="E221" s="160"/>
      <c r="F221" s="160"/>
      <c r="G221" s="161"/>
    </row>
    <row r="222" spans="1:7" ht="12" customHeight="1" x14ac:dyDescent="0.2">
      <c r="A222" s="159">
        <v>12625</v>
      </c>
      <c r="B222" s="160" t="s">
        <v>622</v>
      </c>
      <c r="C222" s="160"/>
      <c r="D222" s="161"/>
      <c r="E222" s="160"/>
      <c r="F222" s="160"/>
      <c r="G222" s="161"/>
    </row>
    <row r="223" spans="1:7" ht="12" customHeight="1" x14ac:dyDescent="0.2">
      <c r="A223" s="159">
        <v>1263</v>
      </c>
      <c r="B223" s="167" t="s">
        <v>623</v>
      </c>
      <c r="C223" s="160"/>
      <c r="D223" s="307">
        <f>SUM(C224)</f>
        <v>0</v>
      </c>
      <c r="E223" s="160"/>
      <c r="F223" s="160"/>
      <c r="G223" s="307">
        <f>SUM(F224)</f>
        <v>0</v>
      </c>
    </row>
    <row r="224" spans="1:7" ht="12" customHeight="1" x14ac:dyDescent="0.2">
      <c r="A224" s="159">
        <v>12631</v>
      </c>
      <c r="B224" s="160" t="s">
        <v>623</v>
      </c>
      <c r="C224" s="160"/>
      <c r="D224" s="161"/>
      <c r="E224" s="160"/>
      <c r="F224" s="160"/>
      <c r="G224" s="161"/>
    </row>
    <row r="225" spans="1:7" ht="12" customHeight="1" x14ac:dyDescent="0.2">
      <c r="A225" s="158">
        <v>127</v>
      </c>
      <c r="B225" s="167" t="s">
        <v>624</v>
      </c>
      <c r="C225" s="160"/>
      <c r="D225" s="307">
        <f>SUM(C226:C248)</f>
        <v>0</v>
      </c>
      <c r="E225" s="160"/>
      <c r="F225" s="160"/>
      <c r="G225" s="307">
        <f>SUM(F226:F248)</f>
        <v>0</v>
      </c>
    </row>
    <row r="226" spans="1:7" ht="12" customHeight="1" x14ac:dyDescent="0.2">
      <c r="A226" s="159">
        <v>1271</v>
      </c>
      <c r="B226" s="160" t="s">
        <v>232</v>
      </c>
      <c r="C226" s="160"/>
      <c r="D226" s="161"/>
      <c r="E226" s="160"/>
      <c r="F226" s="160"/>
      <c r="G226" s="161"/>
    </row>
    <row r="227" spans="1:7" ht="12" customHeight="1" x14ac:dyDescent="0.2">
      <c r="A227" s="159">
        <v>12711</v>
      </c>
      <c r="B227" s="160" t="s">
        <v>232</v>
      </c>
      <c r="C227" s="160"/>
      <c r="D227" s="161"/>
      <c r="E227" s="160"/>
      <c r="F227" s="160"/>
      <c r="G227" s="161"/>
    </row>
    <row r="228" spans="1:7" ht="12" customHeight="1" x14ac:dyDescent="0.2">
      <c r="A228" s="159">
        <v>12712</v>
      </c>
      <c r="B228" s="160" t="s">
        <v>625</v>
      </c>
      <c r="C228" s="160"/>
      <c r="D228" s="161"/>
      <c r="E228" s="160"/>
      <c r="F228" s="160"/>
      <c r="G228" s="161"/>
    </row>
    <row r="229" spans="1:7" ht="12" customHeight="1" x14ac:dyDescent="0.2">
      <c r="A229" s="159">
        <v>12713</v>
      </c>
      <c r="B229" s="160" t="s">
        <v>626</v>
      </c>
      <c r="C229" s="160"/>
      <c r="D229" s="161"/>
      <c r="E229" s="160"/>
      <c r="F229" s="160"/>
      <c r="G229" s="161"/>
    </row>
    <row r="230" spans="1:7" ht="12" customHeight="1" x14ac:dyDescent="0.2">
      <c r="A230" s="159">
        <v>12714</v>
      </c>
      <c r="B230" s="160" t="s">
        <v>627</v>
      </c>
      <c r="C230" s="160"/>
      <c r="D230" s="161"/>
      <c r="E230" s="160"/>
      <c r="F230" s="160"/>
      <c r="G230" s="161"/>
    </row>
    <row r="231" spans="1:7" ht="12" customHeight="1" x14ac:dyDescent="0.2">
      <c r="A231" s="159">
        <v>12715</v>
      </c>
      <c r="B231" s="160" t="s">
        <v>628</v>
      </c>
      <c r="C231" s="160"/>
      <c r="D231" s="161"/>
      <c r="E231" s="160"/>
      <c r="F231" s="160"/>
      <c r="G231" s="161"/>
    </row>
    <row r="232" spans="1:7" ht="12" customHeight="1" x14ac:dyDescent="0.2">
      <c r="A232" s="159">
        <v>1272</v>
      </c>
      <c r="B232" s="160" t="s">
        <v>233</v>
      </c>
      <c r="C232" s="160"/>
      <c r="D232" s="161"/>
      <c r="E232" s="160"/>
      <c r="F232" s="160"/>
      <c r="G232" s="161"/>
    </row>
    <row r="233" spans="1:7" ht="12" customHeight="1" x14ac:dyDescent="0.2">
      <c r="A233" s="159">
        <v>12721</v>
      </c>
      <c r="B233" s="160" t="s">
        <v>233</v>
      </c>
      <c r="C233" s="160"/>
      <c r="D233" s="161"/>
      <c r="E233" s="160"/>
      <c r="F233" s="160"/>
      <c r="G233" s="161"/>
    </row>
    <row r="234" spans="1:7" ht="12" customHeight="1" x14ac:dyDescent="0.2">
      <c r="A234" s="159">
        <v>12722</v>
      </c>
      <c r="B234" s="160" t="s">
        <v>629</v>
      </c>
      <c r="C234" s="160"/>
      <c r="D234" s="161"/>
      <c r="E234" s="160"/>
      <c r="F234" s="160"/>
      <c r="G234" s="161"/>
    </row>
    <row r="235" spans="1:7" ht="12" customHeight="1" x14ac:dyDescent="0.2">
      <c r="A235" s="159">
        <v>12723</v>
      </c>
      <c r="B235" s="160" t="s">
        <v>630</v>
      </c>
      <c r="C235" s="160"/>
      <c r="D235" s="161"/>
      <c r="E235" s="160"/>
      <c r="F235" s="160"/>
      <c r="G235" s="161"/>
    </row>
    <row r="236" spans="1:7" ht="12" customHeight="1" x14ac:dyDescent="0.2">
      <c r="A236" s="159">
        <v>12725</v>
      </c>
      <c r="B236" s="160" t="s">
        <v>631</v>
      </c>
      <c r="C236" s="160"/>
      <c r="D236" s="161"/>
      <c r="E236" s="160"/>
      <c r="F236" s="160"/>
      <c r="G236" s="161"/>
    </row>
    <row r="237" spans="1:7" ht="12" customHeight="1" x14ac:dyDescent="0.2">
      <c r="A237" s="159">
        <v>1273</v>
      </c>
      <c r="B237" s="160" t="s">
        <v>235</v>
      </c>
      <c r="C237" s="160"/>
      <c r="D237" s="161"/>
      <c r="E237" s="160"/>
      <c r="F237" s="160"/>
      <c r="G237" s="161"/>
    </row>
    <row r="238" spans="1:7" ht="12" customHeight="1" x14ac:dyDescent="0.2">
      <c r="A238" s="159">
        <v>12731</v>
      </c>
      <c r="B238" s="160" t="s">
        <v>235</v>
      </c>
      <c r="C238" s="160"/>
      <c r="D238" s="161"/>
      <c r="E238" s="160"/>
      <c r="F238" s="160"/>
      <c r="G238" s="161"/>
    </row>
    <row r="239" spans="1:7" ht="12" customHeight="1" x14ac:dyDescent="0.2">
      <c r="A239" s="159">
        <v>12732</v>
      </c>
      <c r="B239" s="160" t="s">
        <v>632</v>
      </c>
      <c r="C239" s="160"/>
      <c r="D239" s="161"/>
      <c r="E239" s="160"/>
      <c r="F239" s="160"/>
      <c r="G239" s="161"/>
    </row>
    <row r="240" spans="1:7" ht="12" customHeight="1" x14ac:dyDescent="0.2">
      <c r="A240" s="159">
        <v>12733</v>
      </c>
      <c r="B240" s="160" t="s">
        <v>633</v>
      </c>
      <c r="C240" s="160"/>
      <c r="D240" s="161"/>
      <c r="E240" s="160"/>
      <c r="F240" s="160"/>
      <c r="G240" s="161"/>
    </row>
    <row r="241" spans="1:7" ht="12" customHeight="1" x14ac:dyDescent="0.2">
      <c r="A241" s="159">
        <v>12734</v>
      </c>
      <c r="B241" s="160" t="s">
        <v>634</v>
      </c>
      <c r="C241" s="160"/>
      <c r="D241" s="161"/>
      <c r="E241" s="160"/>
      <c r="F241" s="160"/>
      <c r="G241" s="161"/>
    </row>
    <row r="242" spans="1:7" ht="12" customHeight="1" x14ac:dyDescent="0.2">
      <c r="A242" s="159">
        <v>12735</v>
      </c>
      <c r="B242" s="160" t="s">
        <v>635</v>
      </c>
      <c r="C242" s="160"/>
      <c r="D242" s="161"/>
      <c r="E242" s="160"/>
      <c r="F242" s="160"/>
      <c r="G242" s="161"/>
    </row>
    <row r="243" spans="1:7" ht="12" customHeight="1" x14ac:dyDescent="0.2">
      <c r="A243" s="159">
        <v>1274</v>
      </c>
      <c r="B243" s="160" t="s">
        <v>236</v>
      </c>
      <c r="C243" s="160"/>
      <c r="D243" s="161"/>
      <c r="E243" s="160"/>
      <c r="F243" s="160"/>
      <c r="G243" s="161"/>
    </row>
    <row r="244" spans="1:7" ht="12" customHeight="1" x14ac:dyDescent="0.2">
      <c r="A244" s="159">
        <v>12741</v>
      </c>
      <c r="B244" s="160" t="s">
        <v>236</v>
      </c>
      <c r="C244" s="160"/>
      <c r="D244" s="161"/>
      <c r="E244" s="160"/>
      <c r="F244" s="160"/>
      <c r="G244" s="161"/>
    </row>
    <row r="245" spans="1:7" ht="12" customHeight="1" x14ac:dyDescent="0.2">
      <c r="A245" s="159">
        <v>12742</v>
      </c>
      <c r="B245" s="160" t="s">
        <v>632</v>
      </c>
      <c r="C245" s="160"/>
      <c r="D245" s="161"/>
      <c r="E245" s="160"/>
      <c r="F245" s="160"/>
      <c r="G245" s="161"/>
    </row>
    <row r="246" spans="1:7" ht="12" customHeight="1" x14ac:dyDescent="0.2">
      <c r="A246" s="159">
        <v>12743</v>
      </c>
      <c r="B246" s="160" t="s">
        <v>636</v>
      </c>
      <c r="C246" s="160"/>
      <c r="D246" s="161"/>
      <c r="E246" s="160"/>
      <c r="F246" s="160"/>
      <c r="G246" s="161"/>
    </row>
    <row r="247" spans="1:7" ht="12" customHeight="1" x14ac:dyDescent="0.2">
      <c r="A247" s="159">
        <v>12744</v>
      </c>
      <c r="B247" s="160" t="s">
        <v>637</v>
      </c>
      <c r="C247" s="160"/>
      <c r="D247" s="161"/>
      <c r="E247" s="160"/>
      <c r="F247" s="160"/>
      <c r="G247" s="161"/>
    </row>
    <row r="248" spans="1:7" ht="12" customHeight="1" x14ac:dyDescent="0.2">
      <c r="A248" s="159">
        <v>12745</v>
      </c>
      <c r="B248" s="160" t="s">
        <v>638</v>
      </c>
      <c r="C248" s="160"/>
      <c r="D248" s="161"/>
      <c r="E248" s="160"/>
      <c r="F248" s="160"/>
      <c r="G248" s="161"/>
    </row>
    <row r="249" spans="1:7" ht="12" customHeight="1" x14ac:dyDescent="0.2">
      <c r="A249" s="158">
        <v>128</v>
      </c>
      <c r="B249" s="167" t="s">
        <v>269</v>
      </c>
      <c r="C249" s="160"/>
      <c r="D249" s="307">
        <f>SUM(C250:C255)</f>
        <v>0</v>
      </c>
      <c r="E249" s="160"/>
      <c r="F249" s="160"/>
      <c r="G249" s="307">
        <f>SUM(F250:F255)</f>
        <v>0</v>
      </c>
    </row>
    <row r="250" spans="1:7" ht="12" customHeight="1" x14ac:dyDescent="0.2">
      <c r="A250" s="159">
        <v>1281</v>
      </c>
      <c r="B250" s="160" t="s">
        <v>271</v>
      </c>
      <c r="C250" s="160"/>
      <c r="D250" s="307"/>
      <c r="E250" s="160"/>
      <c r="F250" s="160"/>
      <c r="G250" s="307"/>
    </row>
    <row r="251" spans="1:7" ht="12" customHeight="1" x14ac:dyDescent="0.2">
      <c r="A251" s="159">
        <v>12811</v>
      </c>
      <c r="B251" s="160" t="s">
        <v>639</v>
      </c>
      <c r="C251" s="160"/>
      <c r="D251" s="307"/>
      <c r="E251" s="160"/>
      <c r="F251" s="160"/>
      <c r="G251" s="307"/>
    </row>
    <row r="252" spans="1:7" ht="12" customHeight="1" x14ac:dyDescent="0.2">
      <c r="A252" s="159">
        <v>12812</v>
      </c>
      <c r="B252" s="160" t="s">
        <v>273</v>
      </c>
      <c r="C252" s="160"/>
      <c r="D252" s="307"/>
      <c r="E252" s="160"/>
      <c r="F252" s="160"/>
      <c r="G252" s="307"/>
    </row>
    <row r="253" spans="1:7" ht="12" customHeight="1" x14ac:dyDescent="0.2">
      <c r="A253" s="159">
        <v>1282</v>
      </c>
      <c r="B253" s="160" t="s">
        <v>640</v>
      </c>
      <c r="C253" s="160"/>
      <c r="D253" s="307"/>
      <c r="E253" s="160"/>
      <c r="F253" s="160"/>
      <c r="G253" s="307"/>
    </row>
    <row r="254" spans="1:7" ht="12" customHeight="1" x14ac:dyDescent="0.2">
      <c r="A254" s="159">
        <v>12821</v>
      </c>
      <c r="B254" s="160" t="s">
        <v>641</v>
      </c>
      <c r="C254" s="160"/>
      <c r="D254" s="307"/>
      <c r="E254" s="160"/>
      <c r="F254" s="160"/>
      <c r="G254" s="307"/>
    </row>
    <row r="255" spans="1:7" ht="12" customHeight="1" x14ac:dyDescent="0.2">
      <c r="A255" s="159">
        <v>12822</v>
      </c>
      <c r="B255" s="160" t="s">
        <v>642</v>
      </c>
      <c r="C255" s="160"/>
      <c r="D255" s="307"/>
      <c r="E255" s="160"/>
      <c r="F255" s="160"/>
      <c r="G255" s="307"/>
    </row>
    <row r="256" spans="1:7" ht="12" customHeight="1" x14ac:dyDescent="0.2">
      <c r="A256" s="158">
        <v>129</v>
      </c>
      <c r="B256" s="167" t="s">
        <v>282</v>
      </c>
      <c r="C256" s="160"/>
      <c r="D256" s="307">
        <f>SUM(C257:C261)</f>
        <v>0</v>
      </c>
      <c r="E256" s="160"/>
      <c r="F256" s="160"/>
      <c r="G256" s="307">
        <f>SUM(F257:F261)</f>
        <v>0</v>
      </c>
    </row>
    <row r="257" spans="1:7" ht="12" customHeight="1" x14ac:dyDescent="0.2">
      <c r="A257" s="159">
        <v>1291</v>
      </c>
      <c r="B257" s="160" t="s">
        <v>283</v>
      </c>
      <c r="C257" s="160"/>
      <c r="D257" s="161"/>
      <c r="E257" s="160"/>
      <c r="F257" s="160"/>
      <c r="G257" s="161"/>
    </row>
    <row r="258" spans="1:7" ht="12" customHeight="1" x14ac:dyDescent="0.2">
      <c r="A258" s="159">
        <v>12911</v>
      </c>
      <c r="B258" s="160" t="s">
        <v>283</v>
      </c>
      <c r="C258" s="160"/>
      <c r="D258" s="161"/>
      <c r="E258" s="160"/>
      <c r="F258" s="160"/>
      <c r="G258" s="161"/>
    </row>
    <row r="259" spans="1:7" ht="12" customHeight="1" x14ac:dyDescent="0.2">
      <c r="A259" s="159">
        <v>12912</v>
      </c>
      <c r="B259" s="160" t="s">
        <v>643</v>
      </c>
      <c r="C259" s="160"/>
      <c r="D259" s="161"/>
      <c r="E259" s="160"/>
      <c r="F259" s="160"/>
      <c r="G259" s="161"/>
    </row>
    <row r="260" spans="1:7" ht="12" customHeight="1" x14ac:dyDescent="0.2">
      <c r="A260" s="159">
        <v>12913</v>
      </c>
      <c r="B260" s="160" t="s">
        <v>644</v>
      </c>
      <c r="C260" s="160"/>
      <c r="D260" s="161"/>
      <c r="E260" s="160"/>
      <c r="F260" s="160"/>
      <c r="G260" s="161"/>
    </row>
    <row r="261" spans="1:7" ht="12" customHeight="1" x14ac:dyDescent="0.2">
      <c r="A261" s="159">
        <v>12914</v>
      </c>
      <c r="B261" s="160" t="s">
        <v>645</v>
      </c>
      <c r="C261" s="160"/>
      <c r="D261" s="161"/>
      <c r="E261" s="160"/>
      <c r="F261" s="160"/>
      <c r="G261" s="161"/>
    </row>
    <row r="262" spans="1:7" ht="12" customHeight="1" x14ac:dyDescent="0.2">
      <c r="A262" s="159"/>
      <c r="B262" s="305" t="s">
        <v>285</v>
      </c>
      <c r="C262" s="160"/>
      <c r="D262" s="307">
        <f>+D107+D127+D133+D159+D205+D211+D223+D225+D249+D256</f>
        <v>0</v>
      </c>
      <c r="E262" s="160"/>
      <c r="F262" s="160"/>
      <c r="G262" s="307">
        <f>+G107+G127+G133+G159+G205+G211+G223+G225+G249+G256</f>
        <v>0</v>
      </c>
    </row>
    <row r="263" spans="1:7" ht="12" customHeight="1" x14ac:dyDescent="0.2">
      <c r="A263" s="159"/>
      <c r="B263" s="314" t="s">
        <v>286</v>
      </c>
      <c r="C263" s="160"/>
      <c r="D263" s="315">
        <f>+D105+D262</f>
        <v>0</v>
      </c>
      <c r="E263" s="160"/>
      <c r="F263" s="160"/>
      <c r="G263" s="315">
        <f>+G105+G262</f>
        <v>0</v>
      </c>
    </row>
    <row r="264" spans="1:7" ht="12" customHeight="1" x14ac:dyDescent="0.2">
      <c r="A264" s="159"/>
      <c r="B264" s="314"/>
      <c r="C264" s="160"/>
      <c r="D264" s="316"/>
      <c r="E264" s="160"/>
      <c r="F264" s="160"/>
      <c r="G264" s="316"/>
    </row>
    <row r="265" spans="1:7" ht="12" customHeight="1" x14ac:dyDescent="0.2">
      <c r="A265" s="159"/>
      <c r="B265" s="288" t="s">
        <v>287</v>
      </c>
      <c r="C265" s="160"/>
      <c r="D265" s="160"/>
      <c r="E265" s="160"/>
      <c r="F265" s="160"/>
      <c r="G265" s="160"/>
    </row>
    <row r="266" spans="1:7" ht="12" customHeight="1" x14ac:dyDescent="0.2">
      <c r="A266" s="158">
        <v>21</v>
      </c>
      <c r="B266" s="288" t="s">
        <v>288</v>
      </c>
      <c r="C266" s="160"/>
      <c r="D266" s="160"/>
      <c r="E266" s="160"/>
      <c r="F266" s="160"/>
      <c r="G266" s="160"/>
    </row>
    <row r="267" spans="1:7" s="157" customFormat="1" ht="12" customHeight="1" x14ac:dyDescent="0.2">
      <c r="A267" s="158">
        <v>211</v>
      </c>
      <c r="B267" s="288" t="s">
        <v>289</v>
      </c>
      <c r="C267" s="167"/>
      <c r="D267" s="288">
        <f>SUM(C268:C302)</f>
        <v>0</v>
      </c>
      <c r="E267" s="167"/>
      <c r="F267" s="167"/>
      <c r="G267" s="288">
        <f>SUM(F268:F302)</f>
        <v>0</v>
      </c>
    </row>
    <row r="268" spans="1:7" ht="12" customHeight="1" x14ac:dyDescent="0.2">
      <c r="A268" s="159">
        <v>2111</v>
      </c>
      <c r="B268" s="309" t="s">
        <v>291</v>
      </c>
      <c r="C268" s="161"/>
      <c r="D268" s="160"/>
      <c r="E268" s="160"/>
      <c r="F268" s="161"/>
      <c r="G268" s="160"/>
    </row>
    <row r="269" spans="1:7" ht="12" customHeight="1" x14ac:dyDescent="0.2">
      <c r="A269" s="159">
        <v>2112</v>
      </c>
      <c r="B269" s="309" t="s">
        <v>646</v>
      </c>
      <c r="C269" s="161"/>
      <c r="D269" s="160"/>
      <c r="E269" s="160"/>
      <c r="F269" s="161"/>
      <c r="G269" s="160"/>
    </row>
    <row r="270" spans="1:7" ht="12" customHeight="1" x14ac:dyDescent="0.2">
      <c r="A270" s="159">
        <v>2113</v>
      </c>
      <c r="B270" s="309" t="s">
        <v>295</v>
      </c>
      <c r="C270" s="161"/>
      <c r="D270" s="160"/>
      <c r="E270" s="160"/>
      <c r="F270" s="161"/>
      <c r="G270" s="160"/>
    </row>
    <row r="271" spans="1:7" ht="12" customHeight="1" x14ac:dyDescent="0.2">
      <c r="A271" s="159">
        <v>21131</v>
      </c>
      <c r="B271" s="160" t="s">
        <v>296</v>
      </c>
      <c r="C271" s="161"/>
      <c r="D271" s="160"/>
      <c r="E271" s="160"/>
      <c r="F271" s="161"/>
      <c r="G271" s="160"/>
    </row>
    <row r="272" spans="1:7" ht="12" customHeight="1" x14ac:dyDescent="0.2">
      <c r="A272" s="159">
        <v>21132</v>
      </c>
      <c r="B272" s="160" t="s">
        <v>647</v>
      </c>
      <c r="C272" s="161"/>
      <c r="D272" s="160"/>
      <c r="E272" s="160"/>
      <c r="F272" s="161"/>
      <c r="G272" s="160"/>
    </row>
    <row r="273" spans="1:7" ht="12" customHeight="1" x14ac:dyDescent="0.2">
      <c r="A273" s="159">
        <v>2114</v>
      </c>
      <c r="B273" s="309" t="s">
        <v>648</v>
      </c>
      <c r="C273" s="161"/>
      <c r="D273" s="160"/>
      <c r="E273" s="310"/>
      <c r="F273" s="161"/>
      <c r="G273" s="160"/>
    </row>
    <row r="274" spans="1:7" ht="12" customHeight="1" x14ac:dyDescent="0.2">
      <c r="A274" s="159">
        <v>21141</v>
      </c>
      <c r="B274" s="160" t="s">
        <v>301</v>
      </c>
      <c r="C274" s="161"/>
      <c r="D274" s="160"/>
      <c r="E274" s="310"/>
      <c r="F274" s="161"/>
      <c r="G274" s="160"/>
    </row>
    <row r="275" spans="1:7" ht="12" customHeight="1" x14ac:dyDescent="0.2">
      <c r="A275" s="159">
        <v>21142</v>
      </c>
      <c r="B275" s="160" t="s">
        <v>302</v>
      </c>
      <c r="C275" s="161"/>
      <c r="D275" s="160"/>
      <c r="E275" s="310"/>
      <c r="F275" s="161"/>
      <c r="G275" s="160"/>
    </row>
    <row r="276" spans="1:7" ht="12" customHeight="1" x14ac:dyDescent="0.2">
      <c r="A276" s="159">
        <v>21143</v>
      </c>
      <c r="B276" s="160" t="s">
        <v>303</v>
      </c>
      <c r="C276" s="161"/>
      <c r="D276" s="160"/>
      <c r="E276" s="310"/>
      <c r="F276" s="161"/>
      <c r="G276" s="160"/>
    </row>
    <row r="277" spans="1:7" ht="12" customHeight="1" x14ac:dyDescent="0.2">
      <c r="A277" s="159">
        <v>21144</v>
      </c>
      <c r="B277" s="160" t="s">
        <v>304</v>
      </c>
      <c r="C277" s="161"/>
      <c r="D277" s="160"/>
      <c r="E277" s="310"/>
      <c r="F277" s="161"/>
      <c r="G277" s="160"/>
    </row>
    <row r="278" spans="1:7" ht="12" customHeight="1" x14ac:dyDescent="0.2">
      <c r="A278" s="159">
        <v>21145</v>
      </c>
      <c r="B278" s="160" t="s">
        <v>305</v>
      </c>
      <c r="C278" s="161"/>
      <c r="D278" s="160"/>
      <c r="E278" s="310"/>
      <c r="F278" s="161"/>
      <c r="G278" s="160"/>
    </row>
    <row r="279" spans="1:7" ht="12" customHeight="1" x14ac:dyDescent="0.2">
      <c r="A279" s="159">
        <v>2115</v>
      </c>
      <c r="B279" s="309" t="s">
        <v>306</v>
      </c>
      <c r="C279" s="161"/>
      <c r="D279" s="160"/>
      <c r="E279" s="160"/>
      <c r="F279" s="161"/>
      <c r="G279" s="160"/>
    </row>
    <row r="280" spans="1:7" ht="12" customHeight="1" x14ac:dyDescent="0.2">
      <c r="A280" s="159">
        <v>21151</v>
      </c>
      <c r="B280" s="160" t="s">
        <v>307</v>
      </c>
      <c r="C280" s="161"/>
      <c r="D280" s="160"/>
      <c r="E280" s="160"/>
      <c r="F280" s="161"/>
      <c r="G280" s="160"/>
    </row>
    <row r="281" spans="1:7" ht="12" customHeight="1" x14ac:dyDescent="0.2">
      <c r="A281" s="159">
        <v>21152</v>
      </c>
      <c r="B281" s="160" t="s">
        <v>308</v>
      </c>
      <c r="C281" s="161"/>
      <c r="D281" s="160"/>
      <c r="E281" s="160"/>
      <c r="F281" s="161"/>
      <c r="G281" s="160"/>
    </row>
    <row r="282" spans="1:7" ht="12" customHeight="1" x14ac:dyDescent="0.2">
      <c r="A282" s="159">
        <v>21153</v>
      </c>
      <c r="B282" s="160" t="s">
        <v>309</v>
      </c>
      <c r="C282" s="161"/>
      <c r="D282" s="160"/>
      <c r="E282" s="160"/>
      <c r="F282" s="161"/>
      <c r="G282" s="160"/>
    </row>
    <row r="283" spans="1:7" ht="12" customHeight="1" x14ac:dyDescent="0.2">
      <c r="A283" s="159">
        <v>21154</v>
      </c>
      <c r="B283" s="160" t="s">
        <v>310</v>
      </c>
      <c r="C283" s="161"/>
      <c r="D283" s="160"/>
      <c r="E283" s="160"/>
      <c r="F283" s="161"/>
      <c r="G283" s="160"/>
    </row>
    <row r="284" spans="1:7" ht="12" customHeight="1" x14ac:dyDescent="0.2">
      <c r="A284" s="159">
        <v>2116</v>
      </c>
      <c r="B284" s="309" t="s">
        <v>649</v>
      </c>
      <c r="C284" s="160"/>
      <c r="D284" s="288"/>
      <c r="E284" s="160"/>
      <c r="F284" s="160"/>
      <c r="G284" s="288"/>
    </row>
    <row r="285" spans="1:7" ht="12" customHeight="1" x14ac:dyDescent="0.2">
      <c r="A285" s="159">
        <v>21161</v>
      </c>
      <c r="B285" s="160" t="s">
        <v>649</v>
      </c>
      <c r="C285" s="160"/>
      <c r="D285" s="288"/>
      <c r="E285" s="160"/>
      <c r="F285" s="160"/>
      <c r="G285" s="288"/>
    </row>
    <row r="286" spans="1:7" ht="12" customHeight="1" x14ac:dyDescent="0.2">
      <c r="A286" s="159">
        <v>21162</v>
      </c>
      <c r="B286" s="160" t="s">
        <v>650</v>
      </c>
      <c r="C286" s="160"/>
      <c r="D286" s="288"/>
      <c r="E286" s="160"/>
      <c r="F286" s="160"/>
      <c r="G286" s="288"/>
    </row>
    <row r="287" spans="1:7" ht="12" customHeight="1" x14ac:dyDescent="0.2">
      <c r="A287" s="159">
        <v>2117</v>
      </c>
      <c r="B287" s="160" t="s">
        <v>328</v>
      </c>
      <c r="C287" s="161"/>
      <c r="D287" s="160"/>
      <c r="E287" s="160"/>
      <c r="F287" s="161"/>
      <c r="G287" s="160"/>
    </row>
    <row r="288" spans="1:7" ht="12" customHeight="1" x14ac:dyDescent="0.2">
      <c r="A288" s="159">
        <v>21171</v>
      </c>
      <c r="B288" s="160" t="s">
        <v>651</v>
      </c>
      <c r="C288" s="161"/>
      <c r="D288" s="160"/>
      <c r="E288" s="160"/>
      <c r="F288" s="161"/>
      <c r="G288" s="160"/>
    </row>
    <row r="289" spans="1:7" ht="12" customHeight="1" x14ac:dyDescent="0.2">
      <c r="A289" s="159">
        <v>21172</v>
      </c>
      <c r="B289" s="160" t="s">
        <v>652</v>
      </c>
      <c r="C289" s="161"/>
      <c r="D289" s="160"/>
      <c r="E289" s="160"/>
      <c r="F289" s="161"/>
      <c r="G289" s="160"/>
    </row>
    <row r="290" spans="1:7" ht="12" customHeight="1" x14ac:dyDescent="0.2">
      <c r="A290" s="159">
        <v>21173</v>
      </c>
      <c r="B290" s="160" t="s">
        <v>324</v>
      </c>
      <c r="C290" s="161"/>
      <c r="D290" s="160"/>
      <c r="E290" s="160"/>
      <c r="F290" s="161"/>
      <c r="G290" s="160"/>
    </row>
    <row r="291" spans="1:7" ht="12" customHeight="1" x14ac:dyDescent="0.2">
      <c r="A291" s="159">
        <v>21174</v>
      </c>
      <c r="B291" s="160" t="s">
        <v>325</v>
      </c>
      <c r="C291" s="161"/>
      <c r="D291" s="160"/>
      <c r="E291" s="160"/>
      <c r="F291" s="161"/>
      <c r="G291" s="160"/>
    </row>
    <row r="292" spans="1:7" ht="12" customHeight="1" x14ac:dyDescent="0.2">
      <c r="A292" s="159">
        <v>21175</v>
      </c>
      <c r="B292" s="160" t="s">
        <v>326</v>
      </c>
      <c r="C292" s="161"/>
      <c r="D292" s="160"/>
      <c r="E292" s="160"/>
      <c r="F292" s="161"/>
      <c r="G292" s="160"/>
    </row>
    <row r="293" spans="1:7" ht="12" customHeight="1" x14ac:dyDescent="0.2">
      <c r="A293" s="159">
        <v>2118</v>
      </c>
      <c r="B293" s="160" t="s">
        <v>653</v>
      </c>
      <c r="C293" s="161"/>
      <c r="D293" s="160"/>
      <c r="E293" s="160"/>
      <c r="F293" s="161"/>
      <c r="G293" s="160"/>
    </row>
    <row r="294" spans="1:7" ht="12" customHeight="1" x14ac:dyDescent="0.2">
      <c r="A294" s="159">
        <v>21181</v>
      </c>
      <c r="B294" s="160" t="s">
        <v>654</v>
      </c>
      <c r="C294" s="161"/>
      <c r="D294" s="160"/>
      <c r="E294" s="160"/>
      <c r="F294" s="161"/>
      <c r="G294" s="160"/>
    </row>
    <row r="295" spans="1:7" ht="12" customHeight="1" x14ac:dyDescent="0.2">
      <c r="A295" s="159">
        <v>21182</v>
      </c>
      <c r="B295" s="160" t="s">
        <v>655</v>
      </c>
      <c r="C295" s="161"/>
      <c r="D295" s="160"/>
      <c r="E295" s="160"/>
      <c r="F295" s="161"/>
      <c r="G295" s="160"/>
    </row>
    <row r="296" spans="1:7" ht="12" customHeight="1" x14ac:dyDescent="0.2">
      <c r="A296" s="159">
        <v>21183</v>
      </c>
      <c r="B296" s="160" t="s">
        <v>331</v>
      </c>
      <c r="C296" s="161"/>
      <c r="D296" s="160"/>
      <c r="E296" s="160"/>
      <c r="F296" s="161"/>
      <c r="G296" s="160"/>
    </row>
    <row r="297" spans="1:7" ht="12" customHeight="1" x14ac:dyDescent="0.2">
      <c r="A297" s="159">
        <v>21184</v>
      </c>
      <c r="B297" s="160" t="s">
        <v>332</v>
      </c>
      <c r="C297" s="161"/>
      <c r="D297" s="160"/>
      <c r="E297" s="160"/>
      <c r="F297" s="161"/>
      <c r="G297" s="160"/>
    </row>
    <row r="298" spans="1:7" ht="12" customHeight="1" x14ac:dyDescent="0.2">
      <c r="A298" s="159">
        <v>2119</v>
      </c>
      <c r="B298" s="309" t="s">
        <v>336</v>
      </c>
      <c r="C298" s="160"/>
      <c r="D298" s="167"/>
      <c r="E298" s="160"/>
      <c r="F298" s="160"/>
      <c r="G298" s="167"/>
    </row>
    <row r="299" spans="1:7" ht="12" customHeight="1" x14ac:dyDescent="0.2">
      <c r="A299" s="159">
        <v>21191</v>
      </c>
      <c r="B299" s="160" t="s">
        <v>656</v>
      </c>
      <c r="C299" s="160"/>
      <c r="D299" s="167"/>
      <c r="E299" s="160"/>
      <c r="F299" s="160"/>
      <c r="G299" s="167"/>
    </row>
    <row r="300" spans="1:7" ht="12" customHeight="1" x14ac:dyDescent="0.2">
      <c r="A300" s="159">
        <v>21192</v>
      </c>
      <c r="B300" s="160" t="s">
        <v>657</v>
      </c>
      <c r="C300" s="160"/>
      <c r="D300" s="167"/>
      <c r="E300" s="160"/>
      <c r="F300" s="160"/>
      <c r="G300" s="167"/>
    </row>
    <row r="301" spans="1:7" ht="12" customHeight="1" x14ac:dyDescent="0.2">
      <c r="A301" s="159">
        <v>21193</v>
      </c>
      <c r="B301" s="160" t="s">
        <v>336</v>
      </c>
      <c r="C301" s="160"/>
      <c r="D301" s="167"/>
      <c r="E301" s="160"/>
      <c r="F301" s="160"/>
      <c r="G301" s="167"/>
    </row>
    <row r="302" spans="1:7" ht="12" customHeight="1" x14ac:dyDescent="0.2">
      <c r="A302" s="159">
        <v>21194</v>
      </c>
      <c r="B302" s="160" t="s">
        <v>658</v>
      </c>
      <c r="C302" s="160"/>
      <c r="D302" s="167"/>
      <c r="E302" s="160"/>
      <c r="F302" s="160"/>
      <c r="G302" s="167"/>
    </row>
    <row r="303" spans="1:7" ht="12" customHeight="1" x14ac:dyDescent="0.2">
      <c r="A303" s="158">
        <v>212</v>
      </c>
      <c r="B303" s="167" t="s">
        <v>345</v>
      </c>
      <c r="C303" s="160"/>
      <c r="D303" s="288">
        <f>SUM(C304:C318)</f>
        <v>0</v>
      </c>
      <c r="E303" s="160"/>
      <c r="F303" s="160"/>
      <c r="G303" s="288">
        <f>SUM(F304:F318)</f>
        <v>0</v>
      </c>
    </row>
    <row r="304" spans="1:7" ht="12" customHeight="1" x14ac:dyDescent="0.2">
      <c r="A304" s="159">
        <v>2121</v>
      </c>
      <c r="B304" s="160" t="s">
        <v>346</v>
      </c>
      <c r="C304" s="161"/>
      <c r="D304" s="160"/>
      <c r="E304" s="160"/>
      <c r="F304" s="161"/>
      <c r="G304" s="160"/>
    </row>
    <row r="305" spans="1:7" ht="12" customHeight="1" x14ac:dyDescent="0.2">
      <c r="A305" s="159">
        <v>2122</v>
      </c>
      <c r="B305" s="160" t="s">
        <v>347</v>
      </c>
      <c r="C305" s="161"/>
      <c r="D305" s="160"/>
      <c r="E305" s="160"/>
      <c r="F305" s="161"/>
      <c r="G305" s="160"/>
    </row>
    <row r="306" spans="1:7" ht="12" customHeight="1" x14ac:dyDescent="0.2">
      <c r="A306" s="159">
        <v>21221</v>
      </c>
      <c r="B306" s="160" t="s">
        <v>348</v>
      </c>
      <c r="C306" s="161"/>
      <c r="D306" s="160"/>
      <c r="E306" s="160"/>
      <c r="F306" s="161"/>
      <c r="G306" s="160"/>
    </row>
    <row r="307" spans="1:7" ht="12" customHeight="1" x14ac:dyDescent="0.2">
      <c r="A307" s="159">
        <v>21222</v>
      </c>
      <c r="B307" s="160" t="s">
        <v>349</v>
      </c>
      <c r="C307" s="161"/>
      <c r="D307" s="160"/>
      <c r="E307" s="160"/>
      <c r="F307" s="161"/>
      <c r="G307" s="160"/>
    </row>
    <row r="308" spans="1:7" ht="12" customHeight="1" x14ac:dyDescent="0.2">
      <c r="A308" s="159">
        <v>2123</v>
      </c>
      <c r="B308" s="160" t="s">
        <v>659</v>
      </c>
      <c r="C308" s="161"/>
      <c r="D308" s="160"/>
      <c r="E308" s="160"/>
      <c r="F308" s="161"/>
      <c r="G308" s="160"/>
    </row>
    <row r="309" spans="1:7" ht="12" customHeight="1" x14ac:dyDescent="0.2">
      <c r="A309" s="159">
        <v>21231</v>
      </c>
      <c r="B309" s="160" t="s">
        <v>359</v>
      </c>
      <c r="C309" s="161"/>
      <c r="D309" s="160"/>
      <c r="E309" s="160"/>
      <c r="F309" s="161"/>
      <c r="G309" s="160"/>
    </row>
    <row r="310" spans="1:7" ht="12" customHeight="1" x14ac:dyDescent="0.2">
      <c r="A310" s="159">
        <v>21232</v>
      </c>
      <c r="B310" s="160" t="s">
        <v>660</v>
      </c>
      <c r="C310" s="161"/>
      <c r="D310" s="160"/>
      <c r="E310" s="160"/>
      <c r="F310" s="161"/>
      <c r="G310" s="160"/>
    </row>
    <row r="311" spans="1:7" ht="12" customHeight="1" x14ac:dyDescent="0.2">
      <c r="A311" s="159">
        <v>21233</v>
      </c>
      <c r="B311" s="160" t="s">
        <v>661</v>
      </c>
      <c r="C311" s="161"/>
      <c r="D311" s="160"/>
      <c r="E311" s="160"/>
      <c r="F311" s="161"/>
      <c r="G311" s="160"/>
    </row>
    <row r="312" spans="1:7" ht="12" customHeight="1" x14ac:dyDescent="0.2">
      <c r="A312" s="159">
        <v>21234</v>
      </c>
      <c r="B312" s="160" t="s">
        <v>662</v>
      </c>
      <c r="C312" s="161"/>
      <c r="D312" s="160"/>
      <c r="E312" s="160"/>
      <c r="F312" s="161"/>
      <c r="G312" s="160"/>
    </row>
    <row r="313" spans="1:7" ht="12" customHeight="1" x14ac:dyDescent="0.2">
      <c r="A313" s="159">
        <v>21235</v>
      </c>
      <c r="B313" s="160" t="s">
        <v>663</v>
      </c>
      <c r="C313" s="161"/>
      <c r="D313" s="160"/>
      <c r="E313" s="160"/>
      <c r="F313" s="161"/>
      <c r="G313" s="160"/>
    </row>
    <row r="314" spans="1:7" ht="12" customHeight="1" x14ac:dyDescent="0.2">
      <c r="A314" s="159">
        <v>2124</v>
      </c>
      <c r="B314" s="160" t="s">
        <v>664</v>
      </c>
      <c r="C314" s="161"/>
      <c r="D314" s="160"/>
      <c r="E314" s="160"/>
      <c r="F314" s="161"/>
      <c r="G314" s="160"/>
    </row>
    <row r="315" spans="1:7" ht="12" customHeight="1" x14ac:dyDescent="0.2">
      <c r="A315" s="159">
        <v>21241</v>
      </c>
      <c r="B315" s="160" t="s">
        <v>665</v>
      </c>
      <c r="C315" s="160"/>
      <c r="D315" s="160"/>
      <c r="E315" s="160"/>
      <c r="F315" s="161"/>
      <c r="G315" s="160"/>
    </row>
    <row r="316" spans="1:7" ht="12" customHeight="1" x14ac:dyDescent="0.2">
      <c r="A316" s="159">
        <v>21242</v>
      </c>
      <c r="B316" s="160" t="s">
        <v>666</v>
      </c>
      <c r="C316" s="160"/>
      <c r="D316" s="160"/>
      <c r="E316" s="160"/>
      <c r="F316" s="161"/>
      <c r="G316" s="160"/>
    </row>
    <row r="317" spans="1:7" ht="12" customHeight="1" x14ac:dyDescent="0.2">
      <c r="A317" s="159">
        <v>2125</v>
      </c>
      <c r="B317" s="160" t="s">
        <v>667</v>
      </c>
      <c r="C317" s="161"/>
      <c r="D317" s="160"/>
      <c r="E317" s="160"/>
      <c r="F317" s="161"/>
      <c r="G317" s="160"/>
    </row>
    <row r="318" spans="1:7" ht="12" customHeight="1" x14ac:dyDescent="0.2">
      <c r="A318" s="159">
        <v>2126</v>
      </c>
      <c r="B318" s="160" t="s">
        <v>668</v>
      </c>
      <c r="C318" s="161"/>
      <c r="D318" s="167"/>
      <c r="E318" s="160"/>
      <c r="F318" s="161"/>
      <c r="G318" s="167"/>
    </row>
    <row r="319" spans="1:7" ht="12" customHeight="1" x14ac:dyDescent="0.2">
      <c r="A319" s="158">
        <v>213</v>
      </c>
      <c r="B319" s="167" t="s">
        <v>669</v>
      </c>
      <c r="C319" s="161"/>
      <c r="D319" s="167">
        <f>SUM(C320:C322)</f>
        <v>0</v>
      </c>
      <c r="E319" s="160"/>
      <c r="F319" s="161"/>
      <c r="G319" s="167">
        <f>SUM(F320:F322)</f>
        <v>0</v>
      </c>
    </row>
    <row r="320" spans="1:7" ht="12" customHeight="1" x14ac:dyDescent="0.2">
      <c r="A320" s="159">
        <v>2131</v>
      </c>
      <c r="B320" s="160" t="s">
        <v>368</v>
      </c>
      <c r="C320" s="161"/>
      <c r="D320" s="167"/>
      <c r="E320" s="160"/>
      <c r="F320" s="161"/>
      <c r="G320" s="167"/>
    </row>
    <row r="321" spans="1:7" ht="12" customHeight="1" x14ac:dyDescent="0.2">
      <c r="A321" s="159">
        <v>2132</v>
      </c>
      <c r="B321" s="160" t="s">
        <v>369</v>
      </c>
      <c r="C321" s="161"/>
      <c r="D321" s="167"/>
      <c r="E321" s="160"/>
      <c r="F321" s="161"/>
      <c r="G321" s="167"/>
    </row>
    <row r="322" spans="1:7" ht="12" customHeight="1" x14ac:dyDescent="0.2">
      <c r="A322" s="159">
        <v>2133</v>
      </c>
      <c r="B322" s="160" t="s">
        <v>370</v>
      </c>
      <c r="C322" s="161"/>
      <c r="D322" s="167"/>
      <c r="E322" s="160"/>
      <c r="F322" s="161"/>
      <c r="G322" s="167"/>
    </row>
    <row r="323" spans="1:7" ht="13.5" customHeight="1" x14ac:dyDescent="0.2">
      <c r="A323" s="159">
        <v>2134</v>
      </c>
      <c r="B323" s="160" t="s">
        <v>371</v>
      </c>
      <c r="C323" s="161"/>
      <c r="D323" s="167"/>
      <c r="E323" s="160"/>
      <c r="F323" s="161"/>
      <c r="G323" s="167"/>
    </row>
    <row r="324" spans="1:7" ht="12" customHeight="1" x14ac:dyDescent="0.2">
      <c r="A324" s="158">
        <v>214</v>
      </c>
      <c r="B324" s="167" t="s">
        <v>381</v>
      </c>
      <c r="C324" s="160"/>
      <c r="D324" s="288">
        <f>SUM(C325:C330)</f>
        <v>0</v>
      </c>
      <c r="E324" s="160"/>
      <c r="F324" s="160"/>
      <c r="G324" s="288">
        <f>SUM(F325:F330)</f>
        <v>0</v>
      </c>
    </row>
    <row r="325" spans="1:7" ht="12" customHeight="1" x14ac:dyDescent="0.2">
      <c r="A325" s="159">
        <v>2141</v>
      </c>
      <c r="B325" s="160" t="s">
        <v>382</v>
      </c>
      <c r="C325" s="160"/>
      <c r="D325" s="160"/>
      <c r="E325" s="160"/>
      <c r="F325" s="160"/>
      <c r="G325" s="160"/>
    </row>
    <row r="326" spans="1:7" ht="12" customHeight="1" x14ac:dyDescent="0.2">
      <c r="A326" s="159">
        <v>2142</v>
      </c>
      <c r="B326" s="160" t="s">
        <v>670</v>
      </c>
      <c r="C326" s="160"/>
      <c r="D326" s="160"/>
      <c r="E326" s="160"/>
      <c r="F326" s="160"/>
      <c r="G326" s="160"/>
    </row>
    <row r="327" spans="1:7" ht="12" customHeight="1" x14ac:dyDescent="0.2">
      <c r="A327" s="159">
        <v>2143</v>
      </c>
      <c r="B327" s="160" t="s">
        <v>381</v>
      </c>
      <c r="C327" s="160"/>
      <c r="D327" s="160"/>
      <c r="E327" s="160"/>
      <c r="F327" s="160"/>
      <c r="G327" s="160"/>
    </row>
    <row r="328" spans="1:7" ht="12" customHeight="1" x14ac:dyDescent="0.2">
      <c r="A328" s="159">
        <v>2144</v>
      </c>
      <c r="B328" s="160" t="s">
        <v>385</v>
      </c>
      <c r="C328" s="160"/>
      <c r="D328" s="160"/>
      <c r="E328" s="160"/>
      <c r="F328" s="160"/>
      <c r="G328" s="160"/>
    </row>
    <row r="329" spans="1:7" ht="12" customHeight="1" x14ac:dyDescent="0.2">
      <c r="A329" s="159">
        <v>2145</v>
      </c>
      <c r="B329" s="160" t="s">
        <v>386</v>
      </c>
      <c r="C329" s="160"/>
      <c r="D329" s="160"/>
      <c r="E329" s="160"/>
      <c r="F329" s="160"/>
      <c r="G329" s="160"/>
    </row>
    <row r="330" spans="1:7" ht="12" customHeight="1" x14ac:dyDescent="0.2">
      <c r="A330" s="159">
        <v>2146</v>
      </c>
      <c r="B330" s="160" t="s">
        <v>451</v>
      </c>
      <c r="C330" s="160"/>
      <c r="D330" s="160"/>
      <c r="E330" s="160"/>
      <c r="F330" s="160"/>
      <c r="G330" s="160"/>
    </row>
    <row r="331" spans="1:7" ht="12" customHeight="1" x14ac:dyDescent="0.2">
      <c r="A331" s="158">
        <v>215</v>
      </c>
      <c r="B331" s="167" t="s">
        <v>163</v>
      </c>
      <c r="C331" s="160"/>
      <c r="D331" s="160"/>
      <c r="E331" s="160"/>
      <c r="F331" s="160"/>
      <c r="G331" s="160"/>
    </row>
    <row r="332" spans="1:7" ht="12" customHeight="1" x14ac:dyDescent="0.2">
      <c r="A332" s="159">
        <v>2151</v>
      </c>
      <c r="B332" s="160" t="s">
        <v>671</v>
      </c>
      <c r="C332" s="160"/>
      <c r="D332" s="160"/>
      <c r="E332" s="160"/>
      <c r="F332" s="160"/>
      <c r="G332" s="160"/>
    </row>
    <row r="333" spans="1:7" ht="12" customHeight="1" x14ac:dyDescent="0.2">
      <c r="A333" s="159">
        <v>2152</v>
      </c>
      <c r="B333" s="160" t="s">
        <v>166</v>
      </c>
      <c r="C333" s="160"/>
      <c r="D333" s="160"/>
      <c r="E333" s="160"/>
      <c r="F333" s="160"/>
      <c r="G333" s="160"/>
    </row>
    <row r="334" spans="1:7" ht="15" customHeight="1" x14ac:dyDescent="0.2">
      <c r="A334" s="159"/>
      <c r="B334" s="167" t="s">
        <v>467</v>
      </c>
      <c r="C334" s="160"/>
      <c r="D334" s="167">
        <f>+D267+D303+D319+D324</f>
        <v>0</v>
      </c>
      <c r="E334" s="160"/>
      <c r="F334" s="160"/>
      <c r="G334" s="167">
        <f>+G267+G303+G319+G324</f>
        <v>0</v>
      </c>
    </row>
    <row r="335" spans="1:7" ht="12.75" customHeight="1" x14ac:dyDescent="0.2">
      <c r="A335" s="158">
        <v>22</v>
      </c>
      <c r="B335" s="167" t="s">
        <v>468</v>
      </c>
      <c r="C335" s="160"/>
      <c r="D335" s="167"/>
      <c r="E335" s="160"/>
      <c r="F335" s="160"/>
      <c r="G335" s="167"/>
    </row>
    <row r="336" spans="1:7" ht="12" customHeight="1" x14ac:dyDescent="0.2">
      <c r="A336" s="158">
        <v>221</v>
      </c>
      <c r="B336" s="167" t="s">
        <v>469</v>
      </c>
      <c r="C336" s="160"/>
      <c r="D336" s="167">
        <f>SUM(C337:C338)</f>
        <v>0</v>
      </c>
      <c r="E336" s="160"/>
      <c r="F336" s="160"/>
      <c r="G336" s="167">
        <f>SUM(F337:F338)</f>
        <v>0</v>
      </c>
    </row>
    <row r="337" spans="1:7" ht="12" customHeight="1" x14ac:dyDescent="0.2">
      <c r="A337" s="159">
        <v>2211</v>
      </c>
      <c r="B337" s="160" t="s">
        <v>672</v>
      </c>
      <c r="C337" s="160"/>
      <c r="D337" s="160"/>
      <c r="E337" s="160"/>
      <c r="F337" s="160"/>
      <c r="G337" s="160"/>
    </row>
    <row r="338" spans="1:7" ht="12" customHeight="1" x14ac:dyDescent="0.2">
      <c r="A338" s="159">
        <v>2212</v>
      </c>
      <c r="B338" s="160" t="s">
        <v>673</v>
      </c>
      <c r="C338" s="160"/>
      <c r="D338" s="160"/>
      <c r="E338" s="160"/>
      <c r="F338" s="160"/>
      <c r="G338" s="160"/>
    </row>
    <row r="339" spans="1:7" s="157" customFormat="1" ht="13.5" customHeight="1" x14ac:dyDescent="0.2">
      <c r="A339" s="158">
        <v>222</v>
      </c>
      <c r="B339" s="167" t="s">
        <v>674</v>
      </c>
      <c r="C339" s="167"/>
      <c r="D339" s="167">
        <f>SUM(C340:C350)</f>
        <v>0</v>
      </c>
      <c r="E339" s="167"/>
      <c r="F339" s="167"/>
      <c r="G339" s="167">
        <f>SUM(F340:F350)</f>
        <v>0</v>
      </c>
    </row>
    <row r="340" spans="1:7" ht="12" customHeight="1" x14ac:dyDescent="0.2">
      <c r="A340" s="159">
        <v>2221</v>
      </c>
      <c r="B340" s="317" t="s">
        <v>675</v>
      </c>
      <c r="C340" s="160"/>
      <c r="D340" s="160"/>
      <c r="E340" s="160"/>
      <c r="F340" s="160"/>
      <c r="G340" s="160"/>
    </row>
    <row r="341" spans="1:7" ht="12" customHeight="1" x14ac:dyDescent="0.2">
      <c r="A341" s="159">
        <v>2222</v>
      </c>
      <c r="B341" s="317" t="s">
        <v>676</v>
      </c>
      <c r="C341" s="160"/>
      <c r="D341" s="160"/>
      <c r="E341" s="160"/>
      <c r="F341" s="160"/>
      <c r="G341" s="160"/>
    </row>
    <row r="342" spans="1:7" ht="12" customHeight="1" x14ac:dyDescent="0.2">
      <c r="A342" s="159">
        <v>2223</v>
      </c>
      <c r="B342" s="317" t="s">
        <v>677</v>
      </c>
      <c r="C342" s="160"/>
      <c r="D342" s="160"/>
      <c r="E342" s="160"/>
      <c r="F342" s="160"/>
      <c r="G342" s="160"/>
    </row>
    <row r="343" spans="1:7" ht="12" customHeight="1" x14ac:dyDescent="0.2">
      <c r="A343" s="159">
        <v>22231</v>
      </c>
      <c r="B343" s="160" t="s">
        <v>678</v>
      </c>
      <c r="C343" s="160"/>
      <c r="D343" s="160"/>
      <c r="E343" s="160"/>
      <c r="F343" s="160"/>
      <c r="G343" s="160"/>
    </row>
    <row r="344" spans="1:7" ht="12" customHeight="1" x14ac:dyDescent="0.2">
      <c r="A344" s="159">
        <v>22232</v>
      </c>
      <c r="B344" s="160" t="s">
        <v>679</v>
      </c>
      <c r="C344" s="160"/>
      <c r="D344" s="160"/>
      <c r="E344" s="160"/>
      <c r="F344" s="160"/>
      <c r="G344" s="160"/>
    </row>
    <row r="345" spans="1:7" ht="12" customHeight="1" x14ac:dyDescent="0.2">
      <c r="A345" s="159">
        <v>22233</v>
      </c>
      <c r="B345" s="160" t="s">
        <v>680</v>
      </c>
      <c r="C345" s="160"/>
      <c r="D345" s="160"/>
      <c r="E345" s="160"/>
      <c r="F345" s="160"/>
      <c r="G345" s="160"/>
    </row>
    <row r="346" spans="1:7" ht="12" customHeight="1" x14ac:dyDescent="0.2">
      <c r="A346" s="159">
        <v>22234</v>
      </c>
      <c r="B346" s="160" t="s">
        <v>681</v>
      </c>
      <c r="C346" s="160"/>
      <c r="D346" s="160"/>
      <c r="E346" s="160"/>
      <c r="F346" s="160"/>
      <c r="G346" s="160"/>
    </row>
    <row r="347" spans="1:7" ht="12" customHeight="1" x14ac:dyDescent="0.2">
      <c r="A347" s="159">
        <v>2224</v>
      </c>
      <c r="B347" s="317" t="s">
        <v>682</v>
      </c>
      <c r="C347" s="160"/>
      <c r="D347" s="160"/>
      <c r="E347" s="160"/>
      <c r="F347" s="160"/>
      <c r="G347" s="160"/>
    </row>
    <row r="348" spans="1:7" ht="12" customHeight="1" x14ac:dyDescent="0.2">
      <c r="A348" s="159">
        <v>22241</v>
      </c>
      <c r="B348" s="160" t="s">
        <v>683</v>
      </c>
      <c r="C348" s="160"/>
      <c r="D348" s="160"/>
      <c r="E348" s="160"/>
      <c r="F348" s="160"/>
      <c r="G348" s="160"/>
    </row>
    <row r="349" spans="1:7" ht="12" customHeight="1" x14ac:dyDescent="0.2">
      <c r="A349" s="159">
        <v>22242</v>
      </c>
      <c r="B349" s="160" t="s">
        <v>684</v>
      </c>
      <c r="C349" s="160"/>
      <c r="D349" s="160"/>
      <c r="E349" s="160"/>
      <c r="F349" s="160"/>
      <c r="G349" s="160"/>
    </row>
    <row r="350" spans="1:7" ht="12" customHeight="1" x14ac:dyDescent="0.2">
      <c r="A350" s="159">
        <v>2225</v>
      </c>
      <c r="B350" s="317" t="s">
        <v>685</v>
      </c>
      <c r="C350" s="160"/>
      <c r="D350" s="160"/>
      <c r="E350" s="160"/>
      <c r="F350" s="160"/>
      <c r="G350" s="160"/>
    </row>
    <row r="351" spans="1:7" ht="13.5" customHeight="1" x14ac:dyDescent="0.2">
      <c r="A351" s="158">
        <v>223</v>
      </c>
      <c r="B351" s="167" t="s">
        <v>686</v>
      </c>
      <c r="C351" s="160"/>
      <c r="D351" s="167">
        <f>SUM(C352:C354)</f>
        <v>0</v>
      </c>
      <c r="E351" s="160"/>
      <c r="F351" s="160"/>
      <c r="G351" s="167">
        <f>SUM(F352:F354)</f>
        <v>0</v>
      </c>
    </row>
    <row r="352" spans="1:7" ht="12.75" customHeight="1" x14ac:dyDescent="0.2">
      <c r="A352" s="159">
        <v>2231</v>
      </c>
      <c r="B352" s="317" t="s">
        <v>687</v>
      </c>
      <c r="C352" s="160"/>
      <c r="D352" s="160"/>
      <c r="E352" s="160"/>
      <c r="F352" s="160"/>
      <c r="G352" s="160"/>
    </row>
    <row r="353" spans="1:7" ht="12" customHeight="1" x14ac:dyDescent="0.2">
      <c r="A353" s="159">
        <v>2232</v>
      </c>
      <c r="B353" s="160" t="s">
        <v>688</v>
      </c>
      <c r="C353" s="160"/>
      <c r="D353" s="160"/>
      <c r="E353" s="160"/>
      <c r="F353" s="160"/>
      <c r="G353" s="160"/>
    </row>
    <row r="354" spans="1:7" ht="12" customHeight="1" x14ac:dyDescent="0.2">
      <c r="A354" s="159">
        <v>2233</v>
      </c>
      <c r="B354" s="160" t="s">
        <v>689</v>
      </c>
      <c r="C354" s="160"/>
      <c r="D354" s="160"/>
      <c r="E354" s="160"/>
      <c r="F354" s="160"/>
      <c r="G354" s="160"/>
    </row>
    <row r="355" spans="1:7" ht="12" customHeight="1" x14ac:dyDescent="0.2">
      <c r="A355" s="158">
        <v>224</v>
      </c>
      <c r="B355" s="167" t="s">
        <v>490</v>
      </c>
      <c r="C355" s="160"/>
      <c r="D355" s="167">
        <f>SUM(C356:C358)</f>
        <v>0</v>
      </c>
      <c r="E355" s="160"/>
      <c r="F355" s="160"/>
      <c r="G355" s="167">
        <f>SUM(F356:F358)</f>
        <v>0</v>
      </c>
    </row>
    <row r="356" spans="1:7" ht="12" customHeight="1" x14ac:dyDescent="0.2">
      <c r="A356" s="159">
        <v>2241</v>
      </c>
      <c r="B356" s="160" t="s">
        <v>491</v>
      </c>
      <c r="C356" s="160"/>
      <c r="D356" s="160"/>
      <c r="E356" s="160"/>
      <c r="F356" s="160"/>
      <c r="G356" s="160"/>
    </row>
    <row r="357" spans="1:7" ht="13.5" customHeight="1" x14ac:dyDescent="0.2">
      <c r="A357" s="159">
        <v>2242</v>
      </c>
      <c r="B357" s="160" t="s">
        <v>492</v>
      </c>
      <c r="C357" s="160"/>
      <c r="D357" s="160"/>
      <c r="E357" s="160"/>
      <c r="F357" s="160"/>
      <c r="G357" s="160"/>
    </row>
    <row r="358" spans="1:7" ht="13.5" customHeight="1" x14ac:dyDescent="0.2">
      <c r="A358" s="159">
        <v>2251</v>
      </c>
      <c r="B358" s="160" t="s">
        <v>199</v>
      </c>
      <c r="C358" s="160"/>
      <c r="D358" s="160"/>
      <c r="E358" s="160"/>
      <c r="F358" s="160"/>
      <c r="G358" s="160"/>
    </row>
    <row r="359" spans="1:7" ht="13.5" customHeight="1" x14ac:dyDescent="0.2">
      <c r="A359" s="158">
        <v>226</v>
      </c>
      <c r="B359" s="167" t="s">
        <v>163</v>
      </c>
      <c r="C359" s="160"/>
      <c r="D359" s="167">
        <f>SUM(C360:C361)</f>
        <v>0</v>
      </c>
      <c r="E359" s="160"/>
      <c r="F359" s="160"/>
      <c r="G359" s="167">
        <f>SUM(F360:F361)</f>
        <v>0</v>
      </c>
    </row>
    <row r="360" spans="1:7" ht="13.5" customHeight="1" x14ac:dyDescent="0.2">
      <c r="A360" s="159">
        <v>2261</v>
      </c>
      <c r="B360" s="160" t="s">
        <v>201</v>
      </c>
      <c r="C360" s="160"/>
      <c r="D360" s="160"/>
      <c r="E360" s="160"/>
      <c r="F360" s="160"/>
      <c r="G360" s="160"/>
    </row>
    <row r="361" spans="1:7" ht="13.5" customHeight="1" x14ac:dyDescent="0.2">
      <c r="A361" s="159">
        <v>2262</v>
      </c>
      <c r="B361" s="160" t="s">
        <v>166</v>
      </c>
      <c r="C361" s="160"/>
      <c r="D361" s="160"/>
      <c r="E361" s="160"/>
      <c r="F361" s="160"/>
      <c r="G361" s="160"/>
    </row>
    <row r="362" spans="1:7" ht="13.5" customHeight="1" x14ac:dyDescent="0.2">
      <c r="A362" s="158">
        <v>227</v>
      </c>
      <c r="B362" s="167" t="s">
        <v>498</v>
      </c>
      <c r="C362" s="160"/>
      <c r="D362" s="167">
        <f>SUM(C363:C364)</f>
        <v>0</v>
      </c>
      <c r="E362" s="160"/>
      <c r="F362" s="160"/>
      <c r="G362" s="167">
        <f>SUM(F363:F364)</f>
        <v>0</v>
      </c>
    </row>
    <row r="363" spans="1:7" ht="13.5" customHeight="1" x14ac:dyDescent="0.2">
      <c r="A363" s="159">
        <v>2271</v>
      </c>
      <c r="B363" s="160" t="s">
        <v>498</v>
      </c>
      <c r="C363" s="160"/>
      <c r="D363" s="160"/>
      <c r="E363" s="160"/>
      <c r="F363" s="160"/>
      <c r="G363" s="160"/>
    </row>
    <row r="364" spans="1:7" ht="13.5" customHeight="1" x14ac:dyDescent="0.2">
      <c r="A364" s="159">
        <v>22711</v>
      </c>
      <c r="B364" s="160" t="s">
        <v>499</v>
      </c>
      <c r="C364" s="160"/>
      <c r="D364" s="160"/>
      <c r="E364" s="160"/>
      <c r="F364" s="160"/>
      <c r="G364" s="160"/>
    </row>
    <row r="365" spans="1:7" ht="14.25" customHeight="1" x14ac:dyDescent="0.2">
      <c r="A365" s="159"/>
      <c r="B365" s="167" t="s">
        <v>508</v>
      </c>
      <c r="C365" s="160"/>
      <c r="D365" s="167">
        <f>+D336+D339+D351+D355+D359+D362</f>
        <v>0</v>
      </c>
      <c r="E365" s="318"/>
      <c r="F365" s="160"/>
      <c r="G365" s="167">
        <f>+G336+G339+G351+G355+G359+G362</f>
        <v>0</v>
      </c>
    </row>
    <row r="366" spans="1:7" ht="14.25" customHeight="1" x14ac:dyDescent="0.2">
      <c r="A366" s="159"/>
      <c r="B366" s="167" t="s">
        <v>509</v>
      </c>
      <c r="C366" s="160"/>
      <c r="D366" s="167">
        <f>+D334+D365</f>
        <v>0</v>
      </c>
      <c r="E366" s="318"/>
      <c r="F366" s="160"/>
      <c r="G366" s="167">
        <f>+G334+G365</f>
        <v>0</v>
      </c>
    </row>
    <row r="367" spans="1:7" ht="12.75" customHeight="1" x14ac:dyDescent="0.2">
      <c r="A367" s="158">
        <v>3</v>
      </c>
      <c r="B367" s="167" t="s">
        <v>690</v>
      </c>
      <c r="C367" s="167"/>
      <c r="D367" s="160"/>
      <c r="E367" s="160"/>
      <c r="F367" s="167"/>
      <c r="G367" s="160"/>
    </row>
    <row r="368" spans="1:7" ht="12" customHeight="1" x14ac:dyDescent="0.2">
      <c r="A368" s="158">
        <v>31</v>
      </c>
      <c r="B368" s="288" t="s">
        <v>511</v>
      </c>
      <c r="C368" s="160"/>
      <c r="D368" s="160"/>
      <c r="E368" s="160"/>
      <c r="F368" s="160"/>
      <c r="G368" s="160"/>
    </row>
    <row r="369" spans="1:7" ht="12" customHeight="1" x14ac:dyDescent="0.2">
      <c r="A369" s="158">
        <v>311</v>
      </c>
      <c r="B369" s="288" t="s">
        <v>512</v>
      </c>
      <c r="C369" s="160"/>
      <c r="D369" s="288">
        <f>SUM(C370:C379)</f>
        <v>0</v>
      </c>
      <c r="E369" s="160"/>
      <c r="F369" s="160"/>
      <c r="G369" s="288">
        <f>SUM(F370:F379)</f>
        <v>0</v>
      </c>
    </row>
    <row r="370" spans="1:7" ht="12" customHeight="1" x14ac:dyDescent="0.2">
      <c r="A370" s="159">
        <v>3111</v>
      </c>
      <c r="B370" s="160" t="s">
        <v>691</v>
      </c>
      <c r="C370" s="160"/>
      <c r="D370" s="160"/>
      <c r="E370" s="160"/>
      <c r="F370" s="160"/>
      <c r="G370" s="160"/>
    </row>
    <row r="371" spans="1:7" ht="14.25" customHeight="1" x14ac:dyDescent="0.2">
      <c r="A371" s="159">
        <v>3113</v>
      </c>
      <c r="B371" s="160" t="s">
        <v>692</v>
      </c>
      <c r="C371" s="160"/>
      <c r="D371" s="160"/>
      <c r="E371" s="160"/>
      <c r="F371" s="160"/>
      <c r="G371" s="160"/>
    </row>
    <row r="372" spans="1:7" ht="14.25" customHeight="1" x14ac:dyDescent="0.2">
      <c r="A372" s="159">
        <v>31131</v>
      </c>
      <c r="B372" s="160" t="s">
        <v>693</v>
      </c>
      <c r="C372" s="160"/>
      <c r="D372" s="160"/>
      <c r="E372" s="160"/>
      <c r="F372" s="160"/>
      <c r="G372" s="160"/>
    </row>
    <row r="373" spans="1:7" ht="14.25" customHeight="1" x14ac:dyDescent="0.2">
      <c r="A373" s="159">
        <v>31132</v>
      </c>
      <c r="B373" s="160" t="s">
        <v>694</v>
      </c>
      <c r="C373" s="160"/>
      <c r="D373" s="160"/>
      <c r="E373" s="160"/>
      <c r="F373" s="160"/>
      <c r="G373" s="160"/>
    </row>
    <row r="374" spans="1:7" ht="14.25" customHeight="1" x14ac:dyDescent="0.2">
      <c r="A374" s="159">
        <v>31133</v>
      </c>
      <c r="B374" s="160" t="s">
        <v>695</v>
      </c>
      <c r="C374" s="160"/>
      <c r="D374" s="160"/>
      <c r="E374" s="160"/>
      <c r="F374" s="160"/>
      <c r="G374" s="160"/>
    </row>
    <row r="375" spans="1:7" ht="14.25" customHeight="1" x14ac:dyDescent="0.2">
      <c r="A375" s="159">
        <v>31134</v>
      </c>
      <c r="B375" s="160" t="s">
        <v>696</v>
      </c>
      <c r="C375" s="160"/>
      <c r="D375" s="160"/>
      <c r="E375" s="160"/>
      <c r="F375" s="160"/>
      <c r="G375" s="160"/>
    </row>
    <row r="376" spans="1:7" ht="14.25" customHeight="1" x14ac:dyDescent="0.2">
      <c r="A376" s="159">
        <v>31135</v>
      </c>
      <c r="B376" s="160" t="s">
        <v>697</v>
      </c>
      <c r="C376" s="160"/>
      <c r="D376" s="160"/>
      <c r="E376" s="160"/>
      <c r="F376" s="160"/>
      <c r="G376" s="160"/>
    </row>
    <row r="377" spans="1:7" ht="14.25" customHeight="1" x14ac:dyDescent="0.2">
      <c r="A377" s="159">
        <v>31136</v>
      </c>
      <c r="B377" s="160" t="s">
        <v>698</v>
      </c>
      <c r="C377" s="160"/>
      <c r="D377" s="160"/>
      <c r="E377" s="160"/>
      <c r="F377" s="160"/>
      <c r="G377" s="160"/>
    </row>
    <row r="378" spans="1:7" ht="14.25" customHeight="1" x14ac:dyDescent="0.2">
      <c r="A378" s="159">
        <v>31137</v>
      </c>
      <c r="B378" s="160" t="s">
        <v>699</v>
      </c>
      <c r="C378" s="160"/>
      <c r="D378" s="160"/>
      <c r="E378" s="160"/>
      <c r="F378" s="160"/>
      <c r="G378" s="160"/>
    </row>
    <row r="379" spans="1:7" ht="14.25" customHeight="1" x14ac:dyDescent="0.2">
      <c r="A379" s="159">
        <v>31138</v>
      </c>
      <c r="B379" s="160" t="s">
        <v>700</v>
      </c>
      <c r="C379" s="160"/>
      <c r="D379" s="160"/>
      <c r="E379" s="160"/>
      <c r="F379" s="160"/>
      <c r="G379" s="160"/>
    </row>
    <row r="380" spans="1:7" ht="12" customHeight="1" x14ac:dyDescent="0.2">
      <c r="A380" s="158">
        <v>312</v>
      </c>
      <c r="B380" s="288" t="s">
        <v>514</v>
      </c>
      <c r="C380" s="160"/>
      <c r="D380" s="288">
        <f>+C380</f>
        <v>0</v>
      </c>
      <c r="E380" s="160"/>
      <c r="F380" s="160"/>
      <c r="G380" s="288">
        <f>+F380</f>
        <v>0</v>
      </c>
    </row>
    <row r="381" spans="1:7" ht="12" customHeight="1" x14ac:dyDescent="0.2">
      <c r="A381" s="158">
        <v>313</v>
      </c>
      <c r="B381" s="167" t="s">
        <v>515</v>
      </c>
      <c r="C381" s="160"/>
      <c r="D381" s="288">
        <f>+C381</f>
        <v>0</v>
      </c>
      <c r="E381" s="160"/>
      <c r="F381" s="160"/>
      <c r="G381" s="288">
        <f>+F381</f>
        <v>0</v>
      </c>
    </row>
    <row r="382" spans="1:7" ht="12" customHeight="1" x14ac:dyDescent="0.2">
      <c r="A382" s="158">
        <v>314</v>
      </c>
      <c r="B382" s="167" t="s">
        <v>516</v>
      </c>
      <c r="C382" s="160"/>
      <c r="D382" s="167">
        <f>SUM(C383:C384)</f>
        <v>0</v>
      </c>
      <c r="E382" s="160"/>
      <c r="F382" s="160"/>
      <c r="G382" s="167">
        <f>SUM(F383:F384)</f>
        <v>0</v>
      </c>
    </row>
    <row r="383" spans="1:7" ht="12" customHeight="1" x14ac:dyDescent="0.2">
      <c r="A383" s="159">
        <v>3141</v>
      </c>
      <c r="B383" s="160" t="s">
        <v>517</v>
      </c>
      <c r="C383" s="160"/>
      <c r="D383" s="160"/>
      <c r="E383" s="160"/>
      <c r="F383" s="160"/>
      <c r="G383" s="160"/>
    </row>
    <row r="384" spans="1:7" ht="12" customHeight="1" x14ac:dyDescent="0.2">
      <c r="A384" s="159">
        <v>3142</v>
      </c>
      <c r="B384" s="160" t="s">
        <v>518</v>
      </c>
      <c r="C384" s="160"/>
      <c r="D384" s="160"/>
      <c r="E384" s="160"/>
      <c r="F384" s="160"/>
      <c r="G384" s="160"/>
    </row>
    <row r="385" spans="1:12" ht="13.5" customHeight="1" x14ac:dyDescent="0.2">
      <c r="B385" s="306" t="s">
        <v>519</v>
      </c>
      <c r="C385" s="306"/>
      <c r="D385" s="288">
        <f>+D369+D380+D381+D382</f>
        <v>0</v>
      </c>
      <c r="E385" s="160"/>
      <c r="F385" s="306"/>
      <c r="G385" s="288">
        <f>+G369+G380+G381+G382</f>
        <v>0</v>
      </c>
    </row>
    <row r="386" spans="1:12" ht="14.25" customHeight="1" x14ac:dyDescent="0.2">
      <c r="B386" s="167" t="s">
        <v>520</v>
      </c>
      <c r="C386" s="160"/>
      <c r="D386" s="318">
        <f>+D366+D385</f>
        <v>0</v>
      </c>
      <c r="E386" s="160"/>
      <c r="F386" s="160"/>
      <c r="G386" s="318">
        <f>+G366+G385</f>
        <v>0</v>
      </c>
    </row>
    <row r="387" spans="1:12" ht="12" customHeight="1" x14ac:dyDescent="0.2">
      <c r="B387" s="167"/>
      <c r="C387" s="160"/>
      <c r="D387" s="318"/>
      <c r="E387" s="160"/>
      <c r="F387" s="160"/>
      <c r="G387" s="318"/>
    </row>
    <row r="388" spans="1:12" ht="12" customHeight="1" x14ac:dyDescent="0.2">
      <c r="B388" s="167"/>
      <c r="C388" s="160"/>
      <c r="D388" s="318"/>
      <c r="E388" s="160"/>
      <c r="F388" s="160"/>
      <c r="G388" s="318"/>
    </row>
    <row r="389" spans="1:12" x14ac:dyDescent="0.2">
      <c r="B389" s="160"/>
      <c r="C389" s="160"/>
      <c r="D389" s="160"/>
      <c r="E389" s="160"/>
      <c r="F389" s="160"/>
      <c r="G389" s="160"/>
    </row>
    <row r="390" spans="1:12" x14ac:dyDescent="0.2">
      <c r="B390" s="160"/>
      <c r="C390" s="160"/>
      <c r="D390" s="160"/>
      <c r="E390" s="160"/>
      <c r="F390" s="160"/>
      <c r="G390" s="160"/>
    </row>
    <row r="391" spans="1:12" x14ac:dyDescent="0.2">
      <c r="B391" s="160"/>
      <c r="C391" s="160"/>
      <c r="D391" s="160"/>
      <c r="E391" s="160"/>
      <c r="F391" s="160"/>
      <c r="G391" s="160"/>
    </row>
    <row r="392" spans="1:12" x14ac:dyDescent="0.2">
      <c r="B392" s="497"/>
      <c r="C392" s="497"/>
      <c r="D392" s="497"/>
      <c r="E392" s="497"/>
      <c r="F392" s="155"/>
      <c r="G392" s="155"/>
    </row>
    <row r="393" spans="1:12" x14ac:dyDescent="0.2">
      <c r="B393" s="164"/>
      <c r="C393" s="155"/>
      <c r="D393" s="164"/>
      <c r="E393" s="165"/>
    </row>
    <row r="394" spans="1:12" x14ac:dyDescent="0.2">
      <c r="A394" s="274"/>
      <c r="B394" s="498" t="s">
        <v>701</v>
      </c>
      <c r="C394" s="498"/>
      <c r="D394" s="498"/>
      <c r="E394" s="498"/>
      <c r="F394" s="274"/>
      <c r="G394" s="274"/>
      <c r="H394" s="274"/>
      <c r="I394" s="274"/>
      <c r="J394" s="274"/>
      <c r="K394" s="274"/>
      <c r="L394" s="274"/>
    </row>
    <row r="395" spans="1:12" x14ac:dyDescent="0.2">
      <c r="A395" s="274"/>
      <c r="B395" s="413"/>
      <c r="C395" s="413"/>
      <c r="D395" s="413"/>
      <c r="E395" s="413"/>
      <c r="F395" s="274"/>
      <c r="G395" s="274"/>
      <c r="H395" s="274"/>
      <c r="I395" s="274"/>
      <c r="J395" s="274"/>
      <c r="K395" s="274"/>
      <c r="L395" s="274"/>
    </row>
    <row r="396" spans="1:12" x14ac:dyDescent="0.2">
      <c r="A396" s="274"/>
      <c r="B396" s="413"/>
      <c r="C396" s="413"/>
      <c r="D396" s="413"/>
      <c r="E396" s="413"/>
      <c r="F396" s="274"/>
      <c r="G396" s="274"/>
      <c r="H396" s="274"/>
      <c r="I396" s="274"/>
      <c r="J396" s="274"/>
      <c r="K396" s="274"/>
      <c r="L396" s="274"/>
    </row>
    <row r="397" spans="1:12" x14ac:dyDescent="0.2">
      <c r="A397" s="274"/>
      <c r="B397" s="413"/>
      <c r="C397" s="413"/>
      <c r="D397" s="413"/>
      <c r="E397" s="413"/>
      <c r="F397" s="274"/>
      <c r="G397" s="274"/>
      <c r="H397" s="274"/>
      <c r="I397" s="274"/>
      <c r="J397" s="274"/>
      <c r="K397" s="274"/>
      <c r="L397" s="274"/>
    </row>
    <row r="398" spans="1:12" x14ac:dyDescent="0.2">
      <c r="A398" s="274"/>
      <c r="B398" s="413"/>
      <c r="C398" s="413"/>
      <c r="D398" s="413"/>
      <c r="E398" s="413"/>
      <c r="F398" s="274"/>
      <c r="G398" s="274"/>
      <c r="H398" s="274"/>
      <c r="I398" s="274"/>
      <c r="J398" s="274"/>
      <c r="K398" s="274"/>
      <c r="L398" s="274"/>
    </row>
    <row r="399" spans="1:12" x14ac:dyDescent="0.2">
      <c r="A399" s="274"/>
      <c r="B399" s="413"/>
      <c r="C399" s="413"/>
      <c r="D399" s="413"/>
      <c r="E399" s="413"/>
      <c r="F399" s="274"/>
      <c r="G399" s="274"/>
      <c r="H399" s="274"/>
      <c r="I399" s="274"/>
      <c r="J399" s="274"/>
      <c r="K399" s="274"/>
      <c r="L399" s="274"/>
    </row>
    <row r="400" spans="1:12" x14ac:dyDescent="0.2">
      <c r="A400" s="274"/>
      <c r="B400" s="275" t="s">
        <v>702</v>
      </c>
      <c r="C400" s="6"/>
      <c r="D400" s="499" t="s">
        <v>702</v>
      </c>
      <c r="E400" s="499"/>
      <c r="F400" s="499"/>
      <c r="G400" s="499"/>
      <c r="H400" s="274"/>
      <c r="I400" s="274"/>
      <c r="J400" s="274"/>
      <c r="K400" s="274"/>
      <c r="L400" s="274"/>
    </row>
    <row r="401" spans="1:12" x14ac:dyDescent="0.2">
      <c r="A401" s="274"/>
      <c r="B401" s="415"/>
      <c r="C401" s="6"/>
      <c r="D401" s="499"/>
      <c r="E401" s="499"/>
      <c r="F401" s="499"/>
      <c r="G401" s="499"/>
      <c r="H401" s="274"/>
      <c r="I401" s="274"/>
      <c r="J401" s="274"/>
      <c r="K401" s="274"/>
      <c r="L401" s="274"/>
    </row>
    <row r="402" spans="1:12" x14ac:dyDescent="0.2">
      <c r="A402" s="274"/>
      <c r="B402" s="274" t="s">
        <v>703</v>
      </c>
      <c r="C402" s="274"/>
      <c r="D402" s="499" t="s">
        <v>703</v>
      </c>
      <c r="E402" s="499"/>
      <c r="F402" s="499"/>
      <c r="G402" s="499"/>
      <c r="H402" s="274"/>
      <c r="I402" s="274"/>
      <c r="J402" s="274"/>
      <c r="K402" s="274"/>
      <c r="L402" s="274"/>
    </row>
    <row r="403" spans="1:12" x14ac:dyDescent="0.2">
      <c r="A403" s="274"/>
      <c r="B403" s="274"/>
      <c r="C403" s="274"/>
      <c r="D403" s="274"/>
      <c r="E403" s="274"/>
      <c r="F403" s="274"/>
      <c r="G403" s="274"/>
      <c r="H403" s="274"/>
      <c r="I403" s="274"/>
      <c r="J403" s="274"/>
      <c r="K403" s="274"/>
      <c r="L403" s="274"/>
    </row>
    <row r="404" spans="1:12" ht="15" customHeight="1" x14ac:dyDescent="0.2">
      <c r="A404" s="274"/>
      <c r="B404" s="414" t="s">
        <v>704</v>
      </c>
      <c r="C404" s="414"/>
      <c r="D404" s="500" t="s">
        <v>705</v>
      </c>
      <c r="E404" s="500"/>
      <c r="F404" s="500"/>
      <c r="G404" s="500"/>
      <c r="H404" s="274"/>
      <c r="I404" s="274"/>
      <c r="J404" s="274"/>
      <c r="K404" s="274"/>
      <c r="L404" s="274"/>
    </row>
    <row r="405" spans="1:12" x14ac:dyDescent="0.2">
      <c r="A405" s="274"/>
      <c r="B405" s="274"/>
      <c r="C405" s="274"/>
      <c r="D405" s="274"/>
      <c r="E405" s="274"/>
      <c r="F405" s="274"/>
      <c r="G405" s="274"/>
      <c r="H405" s="274"/>
      <c r="I405" s="274"/>
      <c r="J405" s="274"/>
      <c r="K405" s="274"/>
      <c r="L405" s="274"/>
    </row>
    <row r="406" spans="1:12" ht="15" x14ac:dyDescent="0.2">
      <c r="B406" s="166"/>
      <c r="C406" s="166"/>
      <c r="D406" s="166"/>
      <c r="E406" s="166"/>
      <c r="F406" s="166"/>
      <c r="G406" s="166"/>
    </row>
  </sheetData>
  <mergeCells count="11">
    <mergeCell ref="B394:E394"/>
    <mergeCell ref="D400:G400"/>
    <mergeCell ref="D401:G401"/>
    <mergeCell ref="D402:G402"/>
    <mergeCell ref="D404:G404"/>
    <mergeCell ref="B392:E392"/>
    <mergeCell ref="B1:G1"/>
    <mergeCell ref="B2:G2"/>
    <mergeCell ref="B3:G3"/>
    <mergeCell ref="B4:G4"/>
    <mergeCell ref="B5:G5"/>
  </mergeCells>
  <pageMargins left="0.43307086614173229" right="0.23622047244094491" top="7.874015748031496E-2" bottom="0.19685039370078741" header="0" footer="0"/>
  <pageSetup scale="5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H164"/>
  <sheetViews>
    <sheetView showGridLines="0" showZeros="0" topLeftCell="A55" workbookViewId="0">
      <selection activeCell="D67" sqref="D67"/>
    </sheetView>
  </sheetViews>
  <sheetFormatPr baseColWidth="10" defaultColWidth="9.140625" defaultRowHeight="12.75" x14ac:dyDescent="0.2"/>
  <cols>
    <col min="1" max="1" width="29.7109375" customWidth="1"/>
    <col min="2" max="2" width="10.28515625" customWidth="1"/>
    <col min="3" max="3" width="11.5703125" customWidth="1"/>
    <col min="4" max="4" width="13" customWidth="1"/>
    <col min="5" max="5" width="29.7109375" customWidth="1"/>
    <col min="6" max="6" width="10.28515625" customWidth="1"/>
    <col min="7" max="7" width="10.7109375" customWidth="1"/>
    <col min="8" max="8" width="12.5703125" customWidth="1"/>
    <col min="9" max="256" width="11.42578125" customWidth="1"/>
  </cols>
  <sheetData>
    <row r="1" spans="1:8" s="2" customFormat="1" ht="12.75" customHeight="1" x14ac:dyDescent="0.2">
      <c r="A1" s="504" t="s">
        <v>706</v>
      </c>
      <c r="B1" s="504"/>
      <c r="C1" s="504"/>
      <c r="D1" s="504"/>
      <c r="E1" s="504"/>
      <c r="F1" s="504"/>
      <c r="G1" s="504"/>
      <c r="H1" s="504"/>
    </row>
    <row r="2" spans="1:8" s="2" customFormat="1" ht="12.75" customHeight="1" x14ac:dyDescent="0.2">
      <c r="A2" s="504" t="s">
        <v>707</v>
      </c>
      <c r="B2" s="504"/>
      <c r="C2" s="504"/>
      <c r="D2" s="504"/>
      <c r="E2" s="504"/>
      <c r="F2" s="504"/>
      <c r="G2" s="504"/>
      <c r="H2" s="504"/>
    </row>
    <row r="3" spans="1:8" s="2" customFormat="1" ht="12.75" customHeight="1" x14ac:dyDescent="0.2">
      <c r="A3" s="504" t="s">
        <v>708</v>
      </c>
      <c r="B3" s="504"/>
      <c r="C3" s="504"/>
      <c r="D3" s="504"/>
      <c r="E3" s="504"/>
      <c r="F3" s="504"/>
      <c r="G3" s="504"/>
      <c r="H3" s="504"/>
    </row>
    <row r="4" spans="1:8" s="2" customFormat="1" ht="12.75" customHeight="1" x14ac:dyDescent="0.2">
      <c r="A4" s="24"/>
      <c r="B4" s="24"/>
      <c r="C4" s="24"/>
      <c r="D4" s="24"/>
      <c r="E4" s="24"/>
      <c r="F4" s="24"/>
      <c r="G4" s="25"/>
      <c r="H4" s="25"/>
    </row>
    <row r="5" spans="1:8" s="2" customFormat="1" ht="12.75" customHeight="1" thickBot="1" x14ac:dyDescent="0.25">
      <c r="A5" s="22" t="str">
        <f>'CUADRO 13'!A5</f>
        <v>NOMBRE DEL ORGANISMO:</v>
      </c>
      <c r="B5" s="22"/>
      <c r="C5" s="22"/>
      <c r="D5" s="22"/>
      <c r="E5" s="22" t="str">
        <f>+'CUADRO 13'!E5</f>
        <v xml:space="preserve">EJERCICIO FISCAL:  </v>
      </c>
      <c r="F5" s="22"/>
      <c r="G5" s="252"/>
      <c r="H5" s="22" t="s">
        <v>709</v>
      </c>
    </row>
    <row r="6" spans="1:8" s="2" customFormat="1" ht="12.75" customHeight="1" x14ac:dyDescent="0.2">
      <c r="A6" s="506" t="s">
        <v>710</v>
      </c>
      <c r="B6" s="507"/>
      <c r="C6" s="501" t="s">
        <v>711</v>
      </c>
      <c r="D6" s="505"/>
      <c r="E6" s="510" t="s">
        <v>712</v>
      </c>
      <c r="F6" s="507"/>
      <c r="G6" s="501" t="s">
        <v>713</v>
      </c>
      <c r="H6" s="502"/>
    </row>
    <row r="7" spans="1:8" s="2" customFormat="1" ht="12.75" customHeight="1" x14ac:dyDescent="0.2">
      <c r="A7" s="508"/>
      <c r="B7" s="509"/>
      <c r="C7" s="421" t="s">
        <v>714</v>
      </c>
      <c r="D7" s="19" t="s">
        <v>715</v>
      </c>
      <c r="E7" s="511"/>
      <c r="F7" s="509"/>
      <c r="G7" s="420" t="s">
        <v>714</v>
      </c>
      <c r="H7" s="26" t="s">
        <v>715</v>
      </c>
    </row>
    <row r="8" spans="1:8" s="2" customFormat="1" ht="10.5" customHeight="1" x14ac:dyDescent="0.2">
      <c r="A8" s="27" t="s">
        <v>716</v>
      </c>
      <c r="B8" s="28"/>
      <c r="C8" s="29"/>
      <c r="D8" s="30"/>
      <c r="E8" s="147" t="s">
        <v>717</v>
      </c>
      <c r="F8" s="29"/>
      <c r="G8" s="32"/>
      <c r="H8" s="33"/>
    </row>
    <row r="9" spans="1:8" s="2" customFormat="1" ht="10.5" customHeight="1" x14ac:dyDescent="0.2">
      <c r="A9" s="27" t="s">
        <v>718</v>
      </c>
      <c r="B9" s="28"/>
      <c r="C9" s="62">
        <f>+C10+C11</f>
        <v>0</v>
      </c>
      <c r="D9" s="30"/>
      <c r="E9" s="36" t="s">
        <v>719</v>
      </c>
      <c r="F9" s="29"/>
      <c r="G9" s="43"/>
      <c r="H9" s="33"/>
    </row>
    <row r="10" spans="1:8" s="2" customFormat="1" ht="10.5" customHeight="1" x14ac:dyDescent="0.2">
      <c r="A10" s="34" t="s">
        <v>720</v>
      </c>
      <c r="B10" s="28"/>
      <c r="C10" s="35"/>
      <c r="D10" s="30"/>
      <c r="E10" s="50" t="s">
        <v>721</v>
      </c>
      <c r="F10" s="37"/>
      <c r="G10" s="32"/>
      <c r="H10" s="33"/>
    </row>
    <row r="11" spans="1:8" s="2" customFormat="1" ht="10.5" customHeight="1" x14ac:dyDescent="0.2">
      <c r="A11" s="34" t="s">
        <v>722</v>
      </c>
      <c r="B11" s="28"/>
      <c r="C11" s="63">
        <f>SUM(B12:B16)</f>
        <v>0</v>
      </c>
      <c r="D11" s="30"/>
      <c r="E11" s="36" t="s">
        <v>723</v>
      </c>
      <c r="F11" s="37"/>
      <c r="G11" s="38"/>
      <c r="H11" s="33"/>
    </row>
    <row r="12" spans="1:8" s="2" customFormat="1" ht="10.5" customHeight="1" x14ac:dyDescent="0.2">
      <c r="A12" s="34" t="s">
        <v>724</v>
      </c>
      <c r="B12" s="39"/>
      <c r="C12" s="37"/>
      <c r="D12" s="30"/>
      <c r="E12" s="50"/>
      <c r="F12" s="37"/>
      <c r="G12" s="32"/>
      <c r="H12" s="33"/>
    </row>
    <row r="13" spans="1:8" s="2" customFormat="1" ht="10.5" customHeight="1" x14ac:dyDescent="0.2">
      <c r="A13" s="34" t="s">
        <v>725</v>
      </c>
      <c r="B13" s="40"/>
      <c r="C13" s="37"/>
      <c r="D13" s="30"/>
      <c r="E13" s="36" t="s">
        <v>726</v>
      </c>
      <c r="F13" s="37"/>
      <c r="G13" s="38"/>
      <c r="H13" s="33"/>
    </row>
    <row r="14" spans="1:8" s="2" customFormat="1" ht="10.5" customHeight="1" x14ac:dyDescent="0.2">
      <c r="A14" s="34" t="s">
        <v>727</v>
      </c>
      <c r="B14" s="40"/>
      <c r="C14" s="37"/>
      <c r="D14" s="30"/>
      <c r="E14" s="50"/>
      <c r="F14" s="37"/>
      <c r="G14" s="32"/>
      <c r="H14" s="33"/>
    </row>
    <row r="15" spans="1:8" s="2" customFormat="1" ht="10.5" customHeight="1" x14ac:dyDescent="0.2">
      <c r="A15" s="34" t="s">
        <v>728</v>
      </c>
      <c r="B15" s="40"/>
      <c r="C15" s="37"/>
      <c r="D15" s="30"/>
      <c r="E15" s="148" t="s">
        <v>729</v>
      </c>
      <c r="F15" s="37"/>
      <c r="G15" s="38"/>
      <c r="H15" s="33"/>
    </row>
    <row r="16" spans="1:8" s="2" customFormat="1" ht="10.5" customHeight="1" x14ac:dyDescent="0.2">
      <c r="A16" s="34" t="s">
        <v>730</v>
      </c>
      <c r="B16" s="40"/>
      <c r="C16" s="37"/>
      <c r="D16" s="30"/>
      <c r="E16" s="50"/>
      <c r="F16" s="37"/>
      <c r="G16" s="32"/>
      <c r="H16" s="33"/>
    </row>
    <row r="17" spans="1:8" s="2" customFormat="1" ht="10.5" customHeight="1" x14ac:dyDescent="0.2">
      <c r="A17" s="27" t="s">
        <v>731</v>
      </c>
      <c r="B17" s="41"/>
      <c r="C17" s="145"/>
      <c r="D17" s="30"/>
      <c r="E17" s="36" t="s">
        <v>732</v>
      </c>
      <c r="F17" s="37"/>
      <c r="G17" s="38"/>
      <c r="H17" s="33"/>
    </row>
    <row r="18" spans="1:8" s="2" customFormat="1" ht="10.5" customHeight="1" x14ac:dyDescent="0.2">
      <c r="A18" s="34" t="s">
        <v>733</v>
      </c>
      <c r="B18" s="41"/>
      <c r="C18" s="63">
        <f>SUM(B19:B21)</f>
        <v>0</v>
      </c>
      <c r="D18" s="30"/>
      <c r="E18" s="50"/>
      <c r="F18" s="37"/>
      <c r="G18" s="32"/>
      <c r="H18" s="33"/>
    </row>
    <row r="19" spans="1:8" s="2" customFormat="1" ht="10.5" customHeight="1" x14ac:dyDescent="0.2">
      <c r="A19" s="34" t="s">
        <v>734</v>
      </c>
      <c r="B19" s="39"/>
      <c r="C19" s="37"/>
      <c r="D19" s="30"/>
      <c r="E19" s="36" t="s">
        <v>735</v>
      </c>
      <c r="F19" s="37"/>
      <c r="G19" s="38"/>
      <c r="H19" s="33"/>
    </row>
    <row r="20" spans="1:8" s="2" customFormat="1" ht="10.5" customHeight="1" x14ac:dyDescent="0.2">
      <c r="A20" s="34" t="s">
        <v>736</v>
      </c>
      <c r="B20" s="39"/>
      <c r="C20" s="37"/>
      <c r="D20" s="30"/>
      <c r="E20" s="50"/>
      <c r="F20" s="37"/>
      <c r="G20" s="32"/>
      <c r="H20" s="33"/>
    </row>
    <row r="21" spans="1:8" s="2" customFormat="1" ht="10.5" customHeight="1" x14ac:dyDescent="0.2">
      <c r="A21" s="34" t="s">
        <v>737</v>
      </c>
      <c r="B21" s="39"/>
      <c r="C21" s="37"/>
      <c r="D21" s="30"/>
      <c r="E21" s="36" t="s">
        <v>738</v>
      </c>
      <c r="F21" s="37"/>
      <c r="G21" s="38"/>
      <c r="H21" s="33"/>
    </row>
    <row r="22" spans="1:8" s="2" customFormat="1" ht="10.5" customHeight="1" x14ac:dyDescent="0.2">
      <c r="A22" s="34" t="s">
        <v>739</v>
      </c>
      <c r="B22" s="41"/>
      <c r="C22" s="35"/>
      <c r="D22" s="30"/>
      <c r="E22" s="36"/>
      <c r="F22" s="37"/>
      <c r="G22" s="42"/>
      <c r="H22" s="33"/>
    </row>
    <row r="23" spans="1:8" s="2" customFormat="1" ht="10.5" customHeight="1" x14ac:dyDescent="0.2">
      <c r="A23" s="34" t="s">
        <v>740</v>
      </c>
      <c r="B23" s="41"/>
      <c r="C23" s="35"/>
      <c r="D23" s="30"/>
      <c r="E23" s="36" t="s">
        <v>741</v>
      </c>
      <c r="F23" s="37"/>
      <c r="G23" s="38"/>
      <c r="H23" s="33"/>
    </row>
    <row r="24" spans="1:8" s="2" customFormat="1" ht="10.5" customHeight="1" x14ac:dyDescent="0.2">
      <c r="A24" s="34" t="s">
        <v>742</v>
      </c>
      <c r="B24" s="41"/>
      <c r="C24" s="35"/>
      <c r="D24" s="30"/>
      <c r="E24" s="49"/>
      <c r="F24" s="37"/>
      <c r="G24" s="32"/>
      <c r="H24" s="33"/>
    </row>
    <row r="25" spans="1:8" s="2" customFormat="1" ht="10.5" customHeight="1" x14ac:dyDescent="0.2">
      <c r="A25" s="34" t="s">
        <v>743</v>
      </c>
      <c r="B25" s="41"/>
      <c r="C25" s="35"/>
      <c r="D25" s="30"/>
      <c r="E25" s="49" t="s">
        <v>744</v>
      </c>
      <c r="F25" s="37"/>
      <c r="G25" s="38"/>
      <c r="H25" s="33"/>
    </row>
    <row r="26" spans="1:8" s="2" customFormat="1" ht="10.5" customHeight="1" x14ac:dyDescent="0.2">
      <c r="A26" s="34" t="s">
        <v>745</v>
      </c>
      <c r="B26" s="41"/>
      <c r="C26" s="35"/>
      <c r="D26" s="30"/>
      <c r="E26" s="49"/>
      <c r="F26" s="37"/>
      <c r="G26" s="32"/>
      <c r="H26" s="33"/>
    </row>
    <row r="27" spans="1:8" s="2" customFormat="1" ht="10.5" customHeight="1" x14ac:dyDescent="0.2">
      <c r="A27" s="34" t="s">
        <v>746</v>
      </c>
      <c r="B27" s="41"/>
      <c r="C27" s="35"/>
      <c r="D27" s="30"/>
      <c r="E27" s="49" t="s">
        <v>747</v>
      </c>
      <c r="F27" s="37"/>
      <c r="G27" s="43"/>
      <c r="H27" s="33"/>
    </row>
    <row r="28" spans="1:8" s="2" customFormat="1" ht="10.5" customHeight="1" x14ac:dyDescent="0.2">
      <c r="A28" s="27" t="s">
        <v>748</v>
      </c>
      <c r="B28" s="41"/>
      <c r="C28" s="37"/>
      <c r="D28" s="64">
        <f>+C9+C17+C18+C22+C23+C24+C25</f>
        <v>0</v>
      </c>
      <c r="E28" s="49"/>
      <c r="F28" s="37"/>
      <c r="G28" s="32"/>
      <c r="H28" s="33"/>
    </row>
    <row r="29" spans="1:8" s="2" customFormat="1" ht="10.5" customHeight="1" x14ac:dyDescent="0.2">
      <c r="A29" s="27" t="s">
        <v>749</v>
      </c>
      <c r="B29" s="41"/>
      <c r="C29" s="32"/>
      <c r="D29" s="30"/>
      <c r="E29" s="49" t="s">
        <v>750</v>
      </c>
      <c r="F29" s="37"/>
      <c r="G29" s="43"/>
      <c r="H29" s="33"/>
    </row>
    <row r="30" spans="1:8" s="2" customFormat="1" ht="10.5" customHeight="1" x14ac:dyDescent="0.2">
      <c r="A30" s="34" t="s">
        <v>751</v>
      </c>
      <c r="B30" s="41"/>
      <c r="C30" s="35"/>
      <c r="D30" s="30"/>
      <c r="E30" s="50"/>
      <c r="F30" s="37"/>
      <c r="G30" s="42"/>
      <c r="H30" s="33"/>
    </row>
    <row r="31" spans="1:8" s="2" customFormat="1" ht="10.5" customHeight="1" x14ac:dyDescent="0.2">
      <c r="A31" s="34" t="s">
        <v>752</v>
      </c>
      <c r="B31" s="41"/>
      <c r="C31" s="63">
        <f>SUM(B32:B40)</f>
        <v>0</v>
      </c>
      <c r="D31" s="30"/>
      <c r="E31" s="147" t="s">
        <v>753</v>
      </c>
      <c r="F31" s="37"/>
      <c r="G31" s="118"/>
      <c r="H31" s="68">
        <f>SUM(G9:G29)</f>
        <v>0</v>
      </c>
    </row>
    <row r="32" spans="1:8" s="2" customFormat="1" ht="10.5" customHeight="1" x14ac:dyDescent="0.2">
      <c r="A32" s="45" t="s">
        <v>754</v>
      </c>
      <c r="B32" s="39"/>
      <c r="C32" s="37"/>
      <c r="D32" s="30"/>
      <c r="E32" s="27" t="s">
        <v>749</v>
      </c>
      <c r="F32" s="41"/>
      <c r="G32" s="118"/>
      <c r="H32" s="33"/>
    </row>
    <row r="33" spans="1:8" s="2" customFormat="1" ht="10.5" customHeight="1" x14ac:dyDescent="0.2">
      <c r="A33" s="34" t="s">
        <v>755</v>
      </c>
      <c r="B33" s="39"/>
      <c r="C33" s="37"/>
      <c r="D33" s="30"/>
      <c r="E33" s="36" t="s">
        <v>756</v>
      </c>
      <c r="F33" s="41"/>
      <c r="G33" s="70">
        <f>SUM(F34:F38)</f>
        <v>0</v>
      </c>
      <c r="H33" s="33"/>
    </row>
    <row r="34" spans="1:8" s="2" customFormat="1" ht="10.5" customHeight="1" x14ac:dyDescent="0.2">
      <c r="A34" s="34" t="s">
        <v>757</v>
      </c>
      <c r="B34" s="39"/>
      <c r="C34" s="37"/>
      <c r="D34" s="30"/>
      <c r="E34" s="49" t="s">
        <v>758</v>
      </c>
      <c r="F34" s="35"/>
      <c r="G34" s="42"/>
      <c r="H34" s="33"/>
    </row>
    <row r="35" spans="1:8" s="2" customFormat="1" ht="10.5" customHeight="1" x14ac:dyDescent="0.2">
      <c r="A35" s="34" t="s">
        <v>759</v>
      </c>
      <c r="B35" s="39"/>
      <c r="C35" s="37"/>
      <c r="D35" s="30"/>
      <c r="E35" s="49" t="s">
        <v>760</v>
      </c>
      <c r="F35" s="35"/>
      <c r="G35" s="32"/>
      <c r="H35" s="33"/>
    </row>
    <row r="36" spans="1:8" s="2" customFormat="1" ht="10.5" customHeight="1" x14ac:dyDescent="0.2">
      <c r="A36" s="45" t="s">
        <v>761</v>
      </c>
      <c r="B36" s="39"/>
      <c r="C36" s="37"/>
      <c r="D36" s="30"/>
      <c r="E36" s="36" t="s">
        <v>762</v>
      </c>
      <c r="F36" s="35"/>
      <c r="G36" s="32"/>
      <c r="H36" s="33"/>
    </row>
    <row r="37" spans="1:8" s="2" customFormat="1" ht="10.5" customHeight="1" x14ac:dyDescent="0.2">
      <c r="A37" s="34" t="s">
        <v>763</v>
      </c>
      <c r="B37" s="39"/>
      <c r="C37" s="37"/>
      <c r="D37" s="30"/>
      <c r="E37" s="36" t="s">
        <v>764</v>
      </c>
      <c r="F37" s="35"/>
      <c r="G37" s="32"/>
      <c r="H37" s="33"/>
    </row>
    <row r="38" spans="1:8" s="2" customFormat="1" ht="10.5" customHeight="1" x14ac:dyDescent="0.2">
      <c r="A38" s="34" t="s">
        <v>765</v>
      </c>
      <c r="B38" s="39"/>
      <c r="C38" s="37"/>
      <c r="D38" s="30"/>
      <c r="E38" s="46" t="s">
        <v>766</v>
      </c>
      <c r="F38" s="35"/>
      <c r="G38" s="32"/>
      <c r="H38" s="33"/>
    </row>
    <row r="39" spans="1:8" s="2" customFormat="1" ht="10.5" customHeight="1" x14ac:dyDescent="0.2">
      <c r="A39" s="34" t="s">
        <v>767</v>
      </c>
      <c r="B39" s="39"/>
      <c r="C39" s="37"/>
      <c r="D39" s="30"/>
      <c r="E39" s="36" t="s">
        <v>768</v>
      </c>
      <c r="F39" s="71"/>
      <c r="G39" s="43"/>
      <c r="H39" s="33"/>
    </row>
    <row r="40" spans="1:8" s="2" customFormat="1" ht="10.5" customHeight="1" x14ac:dyDescent="0.2">
      <c r="A40" s="34" t="s">
        <v>769</v>
      </c>
      <c r="B40" s="39"/>
      <c r="C40" s="37"/>
      <c r="D40" s="30"/>
      <c r="E40" s="46" t="s">
        <v>770</v>
      </c>
      <c r="F40" s="41"/>
      <c r="G40" s="117"/>
      <c r="H40" s="33"/>
    </row>
    <row r="41" spans="1:8" s="2" customFormat="1" ht="10.5" customHeight="1" x14ac:dyDescent="0.2">
      <c r="A41" s="34" t="s">
        <v>771</v>
      </c>
      <c r="B41" s="28"/>
      <c r="C41" s="35"/>
      <c r="D41" s="30"/>
      <c r="E41" s="49" t="s">
        <v>772</v>
      </c>
      <c r="F41" s="29"/>
      <c r="G41" s="38"/>
      <c r="H41" s="33"/>
    </row>
    <row r="42" spans="1:8" s="2" customFormat="1" ht="10.5" customHeight="1" x14ac:dyDescent="0.2">
      <c r="A42" s="27" t="s">
        <v>773</v>
      </c>
      <c r="B42" s="28"/>
      <c r="C42" s="37"/>
      <c r="D42" s="65">
        <f>SUM(C30+C31+C41)</f>
        <v>0</v>
      </c>
      <c r="E42" s="31" t="s">
        <v>774</v>
      </c>
      <c r="F42" s="29"/>
      <c r="G42" s="32"/>
      <c r="H42" s="69">
        <f>SUM(G33+G39+G40+G41)</f>
        <v>0</v>
      </c>
    </row>
    <row r="43" spans="1:8" s="2" customFormat="1" ht="10.5" customHeight="1" x14ac:dyDescent="0.2">
      <c r="A43" s="27" t="s">
        <v>775</v>
      </c>
      <c r="B43" s="28"/>
      <c r="C43" s="37"/>
      <c r="D43" s="62">
        <f>SUM(D28+D42)</f>
        <v>0</v>
      </c>
      <c r="E43" s="31" t="s">
        <v>776</v>
      </c>
      <c r="F43" s="29"/>
      <c r="G43" s="32"/>
      <c r="H43" s="119">
        <f>SUM(H31:H42)</f>
        <v>0</v>
      </c>
    </row>
    <row r="44" spans="1:8" s="2" customFormat="1" ht="10.5" customHeight="1" x14ac:dyDescent="0.2">
      <c r="A44" s="34" t="s">
        <v>777</v>
      </c>
      <c r="B44" s="28"/>
      <c r="C44" s="37"/>
      <c r="D44" s="43">
        <f>+H43-D43</f>
        <v>0</v>
      </c>
      <c r="E44" s="36" t="s">
        <v>778</v>
      </c>
      <c r="F44" s="29"/>
      <c r="G44" s="32"/>
      <c r="H44" s="44"/>
    </row>
    <row r="45" spans="1:8" s="4" customFormat="1" ht="10.5" customHeight="1" thickBot="1" x14ac:dyDescent="0.25">
      <c r="A45" s="512" t="s">
        <v>715</v>
      </c>
      <c r="B45" s="513"/>
      <c r="C45" s="47"/>
      <c r="D45" s="66">
        <f>SUM(D43+D44)</f>
        <v>0</v>
      </c>
      <c r="E45" s="514" t="s">
        <v>715</v>
      </c>
      <c r="F45" s="513"/>
      <c r="G45" s="48"/>
      <c r="H45" s="67">
        <f>SUM(H43+H44)</f>
        <v>0</v>
      </c>
    </row>
    <row r="46" spans="1:8" s="2" customFormat="1" ht="10.5" customHeight="1" x14ac:dyDescent="0.2">
      <c r="A46" s="252"/>
      <c r="B46" s="252"/>
      <c r="C46" s="49"/>
      <c r="D46" s="25"/>
      <c r="E46" s="49"/>
      <c r="F46" s="49"/>
      <c r="G46" s="25"/>
      <c r="H46" s="50"/>
    </row>
    <row r="47" spans="1:8" s="7" customFormat="1" ht="12.75" customHeight="1" thickBot="1" x14ac:dyDescent="0.3">
      <c r="A47" s="22"/>
      <c r="B47" s="22"/>
      <c r="C47" s="22"/>
      <c r="D47" s="23" t="s">
        <v>779</v>
      </c>
      <c r="E47" s="22"/>
      <c r="F47" s="22"/>
      <c r="G47" s="252"/>
      <c r="H47" s="22" t="s">
        <v>780</v>
      </c>
    </row>
    <row r="48" spans="1:8" s="2" customFormat="1" ht="10.5" customHeight="1" x14ac:dyDescent="0.2">
      <c r="A48" s="506" t="s">
        <v>710</v>
      </c>
      <c r="B48" s="515"/>
      <c r="C48" s="501" t="s">
        <v>711</v>
      </c>
      <c r="D48" s="505"/>
      <c r="E48" s="510" t="s">
        <v>712</v>
      </c>
      <c r="F48" s="515"/>
      <c r="G48" s="501" t="s">
        <v>713</v>
      </c>
      <c r="H48" s="502"/>
    </row>
    <row r="49" spans="1:8" s="2" customFormat="1" ht="10.5" customHeight="1" x14ac:dyDescent="0.2">
      <c r="A49" s="516"/>
      <c r="B49" s="517"/>
      <c r="C49" s="421" t="s">
        <v>714</v>
      </c>
      <c r="D49" s="19" t="s">
        <v>715</v>
      </c>
      <c r="E49" s="518"/>
      <c r="F49" s="517"/>
      <c r="G49" s="420" t="s">
        <v>714</v>
      </c>
      <c r="H49" s="26" t="s">
        <v>715</v>
      </c>
    </row>
    <row r="50" spans="1:8" s="2" customFormat="1" ht="10.5" customHeight="1" x14ac:dyDescent="0.2">
      <c r="A50" s="34" t="s">
        <v>781</v>
      </c>
      <c r="B50" s="41"/>
      <c r="C50" s="37"/>
      <c r="D50" s="64">
        <f>H44</f>
        <v>0</v>
      </c>
      <c r="E50" s="36" t="s">
        <v>782</v>
      </c>
      <c r="F50" s="36"/>
      <c r="G50" s="32"/>
      <c r="H50" s="68">
        <f>D44</f>
        <v>0</v>
      </c>
    </row>
    <row r="51" spans="1:8" s="2" customFormat="1" ht="10.5" customHeight="1" x14ac:dyDescent="0.2">
      <c r="A51" s="27" t="s">
        <v>783</v>
      </c>
      <c r="B51" s="41"/>
      <c r="C51" s="37"/>
      <c r="D51" s="30"/>
      <c r="E51" s="31" t="s">
        <v>784</v>
      </c>
      <c r="F51" s="36"/>
      <c r="G51" s="30"/>
      <c r="H51" s="33"/>
    </row>
    <row r="52" spans="1:8" s="2" customFormat="1" ht="10.5" customHeight="1" x14ac:dyDescent="0.2">
      <c r="A52" s="34" t="s">
        <v>785</v>
      </c>
      <c r="B52" s="41"/>
      <c r="C52" s="35"/>
      <c r="D52" s="30"/>
      <c r="E52" s="36" t="s">
        <v>786</v>
      </c>
      <c r="F52" s="51"/>
      <c r="G52" s="70">
        <f>SUM(F53:F57)</f>
        <v>0</v>
      </c>
      <c r="H52" s="33"/>
    </row>
    <row r="53" spans="1:8" s="2" customFormat="1" ht="10.5" customHeight="1" x14ac:dyDescent="0.2">
      <c r="A53" s="34" t="s">
        <v>787</v>
      </c>
      <c r="B53" s="41"/>
      <c r="C53" s="63">
        <f>SUM(B54:B62)</f>
        <v>0</v>
      </c>
      <c r="D53" s="30"/>
      <c r="E53" s="46" t="s">
        <v>788</v>
      </c>
      <c r="F53" s="85"/>
      <c r="G53" s="42"/>
      <c r="H53" s="33"/>
    </row>
    <row r="54" spans="1:8" s="2" customFormat="1" ht="10.5" customHeight="1" x14ac:dyDescent="0.2">
      <c r="A54" s="45" t="s">
        <v>754</v>
      </c>
      <c r="B54" s="39"/>
      <c r="C54" s="37"/>
      <c r="D54" s="30"/>
      <c r="E54" s="36" t="s">
        <v>789</v>
      </c>
      <c r="F54" s="39"/>
      <c r="G54" s="32"/>
      <c r="H54" s="33"/>
    </row>
    <row r="55" spans="1:8" s="2" customFormat="1" ht="10.5" customHeight="1" x14ac:dyDescent="0.2">
      <c r="A55" s="34" t="s">
        <v>755</v>
      </c>
      <c r="B55" s="40"/>
      <c r="C55" s="37"/>
      <c r="D55" s="30"/>
      <c r="E55" s="36" t="s">
        <v>790</v>
      </c>
      <c r="F55" s="40"/>
      <c r="G55" s="32"/>
      <c r="H55" s="33"/>
    </row>
    <row r="56" spans="1:8" s="2" customFormat="1" ht="10.5" customHeight="1" x14ac:dyDescent="0.2">
      <c r="A56" s="34" t="s">
        <v>757</v>
      </c>
      <c r="B56" s="40"/>
      <c r="C56" s="37"/>
      <c r="D56" s="30"/>
      <c r="E56" s="36" t="s">
        <v>791</v>
      </c>
      <c r="F56" s="40"/>
      <c r="G56" s="32"/>
      <c r="H56" s="33"/>
    </row>
    <row r="57" spans="1:8" s="2" customFormat="1" ht="10.5" customHeight="1" x14ac:dyDescent="0.2">
      <c r="A57" s="34" t="s">
        <v>759</v>
      </c>
      <c r="B57" s="40"/>
      <c r="C57" s="37"/>
      <c r="D57" s="30"/>
      <c r="E57" s="46" t="s">
        <v>792</v>
      </c>
      <c r="F57" s="40"/>
      <c r="G57" s="32"/>
      <c r="H57" s="33"/>
    </row>
    <row r="58" spans="1:8" s="2" customFormat="1" ht="10.5" customHeight="1" x14ac:dyDescent="0.2">
      <c r="A58" s="45" t="s">
        <v>761</v>
      </c>
      <c r="B58" s="40"/>
      <c r="C58" s="37"/>
      <c r="D58" s="30"/>
      <c r="E58" s="36" t="s">
        <v>793</v>
      </c>
      <c r="F58" s="71"/>
      <c r="G58" s="43"/>
      <c r="H58" s="33"/>
    </row>
    <row r="59" spans="1:8" s="2" customFormat="1" ht="10.5" customHeight="1" x14ac:dyDescent="0.2">
      <c r="A59" s="34" t="s">
        <v>794</v>
      </c>
      <c r="B59" s="40"/>
      <c r="C59" s="37"/>
      <c r="D59" s="30"/>
      <c r="E59" s="36" t="s">
        <v>795</v>
      </c>
      <c r="F59" s="41"/>
      <c r="G59" s="117"/>
      <c r="H59" s="33"/>
    </row>
    <row r="60" spans="1:8" s="2" customFormat="1" ht="10.5" customHeight="1" x14ac:dyDescent="0.2">
      <c r="A60" s="34" t="s">
        <v>796</v>
      </c>
      <c r="B60" s="40"/>
      <c r="C60" s="37"/>
      <c r="D60" s="30"/>
      <c r="E60" s="36" t="s">
        <v>797</v>
      </c>
      <c r="F60" s="41"/>
      <c r="G60" s="117"/>
      <c r="H60" s="33"/>
    </row>
    <row r="61" spans="1:8" s="2" customFormat="1" ht="10.5" customHeight="1" x14ac:dyDescent="0.2">
      <c r="A61" s="34" t="s">
        <v>798</v>
      </c>
      <c r="B61" s="40"/>
      <c r="C61" s="37"/>
      <c r="D61" s="30"/>
      <c r="E61" s="36"/>
      <c r="F61" s="41"/>
      <c r="G61" s="32"/>
      <c r="H61" s="33"/>
    </row>
    <row r="62" spans="1:8" s="2" customFormat="1" ht="10.5" customHeight="1" x14ac:dyDescent="0.2">
      <c r="A62" s="34" t="s">
        <v>769</v>
      </c>
      <c r="B62" s="40"/>
      <c r="C62" s="37"/>
      <c r="D62" s="30"/>
      <c r="E62" s="36"/>
      <c r="F62" s="41"/>
      <c r="G62" s="32"/>
      <c r="H62" s="33"/>
    </row>
    <row r="63" spans="1:8" s="2" customFormat="1" ht="10.5" customHeight="1" x14ac:dyDescent="0.2">
      <c r="A63" s="34" t="s">
        <v>799</v>
      </c>
      <c r="B63" s="71"/>
      <c r="C63" s="43"/>
      <c r="D63" s="30"/>
      <c r="E63" s="36"/>
      <c r="F63" s="41"/>
      <c r="G63" s="30"/>
      <c r="H63" s="33"/>
    </row>
    <row r="64" spans="1:8" s="2" customFormat="1" ht="10.5" customHeight="1" x14ac:dyDescent="0.2">
      <c r="A64" s="27" t="s">
        <v>800</v>
      </c>
      <c r="B64" s="41"/>
      <c r="C64" s="37"/>
      <c r="D64" s="65">
        <f>+C53</f>
        <v>0</v>
      </c>
      <c r="E64" s="31" t="s">
        <v>801</v>
      </c>
      <c r="F64" s="51"/>
      <c r="G64" s="32"/>
      <c r="H64" s="72">
        <f>SUM(G52+G58+G59+G60)</f>
        <v>0</v>
      </c>
    </row>
    <row r="65" spans="1:8" s="2" customFormat="1" ht="10.5" customHeight="1" x14ac:dyDescent="0.2">
      <c r="A65" s="27" t="s">
        <v>802</v>
      </c>
      <c r="B65" s="41"/>
      <c r="C65" s="37"/>
      <c r="D65" s="64">
        <f>D50+D64</f>
        <v>0</v>
      </c>
      <c r="E65" s="31" t="s">
        <v>802</v>
      </c>
      <c r="F65" s="51"/>
      <c r="G65" s="32"/>
      <c r="H65" s="73">
        <f>SUM(H50+H64)</f>
        <v>0</v>
      </c>
    </row>
    <row r="66" spans="1:8" s="2" customFormat="1" ht="10.5" customHeight="1" x14ac:dyDescent="0.2">
      <c r="A66" s="34" t="s">
        <v>803</v>
      </c>
      <c r="B66" s="41"/>
      <c r="C66" s="37"/>
      <c r="D66" s="30"/>
      <c r="E66" s="36" t="s">
        <v>804</v>
      </c>
      <c r="F66" s="51"/>
      <c r="G66" s="32"/>
      <c r="H66" s="33"/>
    </row>
    <row r="67" spans="1:8" s="2" customFormat="1" ht="10.5" customHeight="1" x14ac:dyDescent="0.2">
      <c r="A67" s="27" t="s">
        <v>805</v>
      </c>
      <c r="B67" s="41"/>
      <c r="C67" s="37"/>
      <c r="D67" s="74">
        <f>+'CUADRO 13'!H39</f>
        <v>0</v>
      </c>
      <c r="E67" s="31" t="s">
        <v>806</v>
      </c>
      <c r="F67" s="51"/>
      <c r="G67" s="32"/>
      <c r="H67" s="52">
        <f>+'CUADRO 13'!D39</f>
        <v>0</v>
      </c>
    </row>
    <row r="68" spans="1:8" s="2" customFormat="1" ht="10.5" customHeight="1" thickBot="1" x14ac:dyDescent="0.25">
      <c r="A68" s="512" t="s">
        <v>715</v>
      </c>
      <c r="B68" s="513"/>
      <c r="C68" s="53"/>
      <c r="D68" s="66">
        <f>D65+D66+D67</f>
        <v>0</v>
      </c>
      <c r="E68" s="514" t="s">
        <v>715</v>
      </c>
      <c r="F68" s="513"/>
      <c r="G68" s="54"/>
      <c r="H68" s="67">
        <f>H65+H66+H67</f>
        <v>0</v>
      </c>
    </row>
    <row r="69" spans="1:8" s="2" customFormat="1" ht="10.5" customHeight="1" x14ac:dyDescent="0.2">
      <c r="A69" s="49"/>
      <c r="B69" s="49"/>
      <c r="C69" s="49"/>
      <c r="D69" s="49"/>
      <c r="E69" s="49"/>
      <c r="F69" s="49"/>
      <c r="G69" s="49"/>
      <c r="H69" s="25"/>
    </row>
    <row r="70" spans="1:8" s="2" customFormat="1" ht="12" customHeight="1" thickBot="1" x14ac:dyDescent="0.25">
      <c r="A70" s="503" t="s">
        <v>807</v>
      </c>
      <c r="B70" s="503"/>
      <c r="C70" s="503"/>
      <c r="D70" s="503"/>
      <c r="E70" s="503"/>
      <c r="F70" s="503"/>
      <c r="G70" s="503"/>
      <c r="H70" s="503"/>
    </row>
    <row r="71" spans="1:8" s="2" customFormat="1" ht="10.5" customHeight="1" x14ac:dyDescent="0.2">
      <c r="A71" s="55" t="s">
        <v>808</v>
      </c>
      <c r="B71" s="56"/>
      <c r="C71" s="56" t="s">
        <v>809</v>
      </c>
      <c r="D71" s="56"/>
      <c r="E71" s="56"/>
      <c r="F71" s="56"/>
      <c r="G71" s="56"/>
      <c r="H71" s="75">
        <f>H31</f>
        <v>0</v>
      </c>
    </row>
    <row r="72" spans="1:8" s="2" customFormat="1" ht="10.5" customHeight="1" x14ac:dyDescent="0.2">
      <c r="A72" s="27"/>
      <c r="B72" s="36"/>
      <c r="C72" s="36" t="s">
        <v>810</v>
      </c>
      <c r="D72" s="36"/>
      <c r="E72" s="36"/>
      <c r="F72" s="36"/>
      <c r="G72" s="36"/>
      <c r="H72" s="76">
        <f>D28</f>
        <v>0</v>
      </c>
    </row>
    <row r="73" spans="1:8" s="2" customFormat="1" ht="10.5" customHeight="1" thickBot="1" x14ac:dyDescent="0.25">
      <c r="A73" s="27"/>
      <c r="B73" s="36"/>
      <c r="C73" s="36" t="s">
        <v>811</v>
      </c>
      <c r="D73" s="57"/>
      <c r="E73" s="57"/>
      <c r="F73" s="57"/>
      <c r="G73" s="57"/>
      <c r="H73" s="77">
        <f>H71-H72</f>
        <v>0</v>
      </c>
    </row>
    <row r="74" spans="1:8" s="2" customFormat="1" ht="10.5" customHeight="1" thickTop="1" x14ac:dyDescent="0.2">
      <c r="A74" s="27" t="s">
        <v>812</v>
      </c>
      <c r="B74" s="36"/>
      <c r="C74" s="36" t="s">
        <v>813</v>
      </c>
      <c r="D74" s="36"/>
      <c r="E74" s="36"/>
      <c r="F74" s="36"/>
      <c r="G74" s="36"/>
      <c r="H74" s="78">
        <f>H43</f>
        <v>0</v>
      </c>
    </row>
    <row r="75" spans="1:8" s="2" customFormat="1" ht="10.5" customHeight="1" x14ac:dyDescent="0.2">
      <c r="A75" s="27"/>
      <c r="B75" s="36"/>
      <c r="C75" s="36" t="s">
        <v>814</v>
      </c>
      <c r="D75" s="36"/>
      <c r="E75" s="36"/>
      <c r="F75" s="36"/>
      <c r="G75" s="36"/>
      <c r="H75" s="78">
        <f>D43</f>
        <v>0</v>
      </c>
    </row>
    <row r="76" spans="1:8" s="2" customFormat="1" ht="10.5" customHeight="1" thickBot="1" x14ac:dyDescent="0.25">
      <c r="A76" s="27"/>
      <c r="B76" s="36"/>
      <c r="C76" s="36" t="s">
        <v>815</v>
      </c>
      <c r="D76" s="57"/>
      <c r="E76" s="57"/>
      <c r="F76" s="57"/>
      <c r="G76" s="57"/>
      <c r="H76" s="79">
        <f>H74-H75</f>
        <v>0</v>
      </c>
    </row>
    <row r="77" spans="1:8" s="2" customFormat="1" ht="10.5" customHeight="1" thickTop="1" x14ac:dyDescent="0.2">
      <c r="A77" s="27" t="s">
        <v>816</v>
      </c>
      <c r="B77" s="36"/>
      <c r="C77" s="36" t="s">
        <v>817</v>
      </c>
      <c r="D77" s="36"/>
      <c r="E77" s="36"/>
      <c r="F77" s="36"/>
      <c r="G77" s="36"/>
      <c r="H77" s="78">
        <f>H43+H64+H66</f>
        <v>0</v>
      </c>
    </row>
    <row r="78" spans="1:8" s="2" customFormat="1" ht="10.5" customHeight="1" x14ac:dyDescent="0.2">
      <c r="A78" s="27" t="s">
        <v>818</v>
      </c>
      <c r="B78" s="36"/>
      <c r="C78" s="36" t="s">
        <v>819</v>
      </c>
      <c r="D78" s="36"/>
      <c r="E78" s="36"/>
      <c r="F78" s="36"/>
      <c r="G78" s="36"/>
      <c r="H78" s="80">
        <f>D43+D64-D66</f>
        <v>0</v>
      </c>
    </row>
    <row r="79" spans="1:8" s="2" customFormat="1" ht="10.5" customHeight="1" thickBot="1" x14ac:dyDescent="0.25">
      <c r="A79" s="58"/>
      <c r="B79" s="59"/>
      <c r="C79" s="59" t="s">
        <v>820</v>
      </c>
      <c r="D79" s="59"/>
      <c r="E79" s="59"/>
      <c r="F79" s="59"/>
      <c r="G79" s="59"/>
      <c r="H79" s="81">
        <f>H77-H78</f>
        <v>0</v>
      </c>
    </row>
    <row r="80" spans="1:8" s="2" customFormat="1" ht="10.5" customHeight="1" x14ac:dyDescent="0.2">
      <c r="A80" s="60"/>
      <c r="B80" s="49"/>
      <c r="C80" s="49"/>
      <c r="D80" s="49"/>
      <c r="E80" s="49"/>
      <c r="F80" s="36"/>
      <c r="G80" s="36"/>
      <c r="H80" s="61"/>
    </row>
    <row r="81" spans="1:8" s="2" customFormat="1" ht="10.5" customHeight="1" x14ac:dyDescent="0.2">
      <c r="A81" s="5"/>
      <c r="B81" s="5"/>
      <c r="C81" s="5"/>
      <c r="D81" s="5"/>
      <c r="E81" s="5"/>
      <c r="F81" s="5"/>
      <c r="G81" s="5"/>
      <c r="H81" s="5"/>
    </row>
    <row r="82" spans="1:8" s="2" customFormat="1" ht="10.5" customHeight="1" x14ac:dyDescent="0.2">
      <c r="A82" s="5"/>
      <c r="B82" s="5"/>
      <c r="C82" s="5"/>
      <c r="D82" s="5"/>
      <c r="E82" s="5"/>
      <c r="F82" s="5"/>
      <c r="G82" s="5"/>
      <c r="H82" s="5"/>
    </row>
    <row r="83" spans="1:8" s="2" customFormat="1" ht="10.5" customHeight="1" x14ac:dyDescent="0.2">
      <c r="A83" s="5"/>
      <c r="B83" s="5"/>
      <c r="C83" s="5"/>
      <c r="D83" s="5"/>
      <c r="E83" s="5"/>
      <c r="F83" s="5"/>
      <c r="G83" s="5"/>
      <c r="H83" s="5"/>
    </row>
    <row r="84" spans="1:8" s="2" customFormat="1" ht="10.5" customHeight="1" x14ac:dyDescent="0.2">
      <c r="A84" s="5"/>
      <c r="B84" s="5"/>
      <c r="C84" s="5"/>
      <c r="D84" s="5"/>
      <c r="E84" s="5"/>
      <c r="F84" s="5"/>
      <c r="G84" s="5"/>
      <c r="H84" s="5"/>
    </row>
    <row r="85" spans="1:8" s="2" customFormat="1" ht="10.5" customHeight="1" x14ac:dyDescent="0.2">
      <c r="A85" s="5"/>
      <c r="B85" s="5"/>
      <c r="C85" s="5"/>
      <c r="D85" s="5"/>
      <c r="E85" s="5"/>
      <c r="F85" s="5"/>
      <c r="G85" s="5"/>
      <c r="H85" s="5"/>
    </row>
    <row r="86" spans="1:8" s="2" customFormat="1" ht="10.5" customHeight="1" x14ac:dyDescent="0.2">
      <c r="A86" s="5"/>
      <c r="B86" s="5"/>
      <c r="C86" s="5"/>
      <c r="D86" s="5"/>
      <c r="E86" s="5"/>
      <c r="F86" s="5"/>
      <c r="G86" s="5"/>
      <c r="H86" s="5"/>
    </row>
    <row r="87" spans="1:8" s="2" customFormat="1" ht="10.5" customHeight="1" x14ac:dyDescent="0.2">
      <c r="A87" s="5"/>
      <c r="B87" s="5"/>
      <c r="C87" s="5"/>
      <c r="D87" s="5"/>
      <c r="E87" s="5"/>
      <c r="F87" s="5"/>
      <c r="G87" s="5"/>
      <c r="H87" s="5"/>
    </row>
    <row r="88" spans="1:8" s="2" customFormat="1" ht="10.5" customHeight="1" x14ac:dyDescent="0.2">
      <c r="A88" s="5"/>
      <c r="B88" s="5"/>
      <c r="C88" s="5"/>
      <c r="D88" s="5"/>
      <c r="E88" s="5"/>
      <c r="F88" s="5"/>
      <c r="G88" s="5"/>
      <c r="H88" s="5"/>
    </row>
    <row r="89" spans="1:8" s="2" customFormat="1" ht="10.5" customHeight="1" x14ac:dyDescent="0.2">
      <c r="A89" s="5"/>
      <c r="B89" s="5"/>
      <c r="C89" s="5"/>
      <c r="D89" s="5"/>
      <c r="E89" s="5"/>
      <c r="F89" s="5"/>
      <c r="G89" s="5"/>
      <c r="H89" s="5"/>
    </row>
    <row r="90" spans="1:8" s="2" customFormat="1" ht="10.5" customHeight="1" x14ac:dyDescent="0.2">
      <c r="A90" s="5"/>
      <c r="B90" s="5"/>
      <c r="C90" s="5"/>
      <c r="D90" s="5"/>
      <c r="E90" s="5"/>
      <c r="F90" s="5"/>
      <c r="G90" s="5"/>
      <c r="H90" s="5"/>
    </row>
    <row r="91" spans="1:8" s="2" customFormat="1" ht="10.5" customHeight="1" x14ac:dyDescent="0.2">
      <c r="A91" s="5"/>
      <c r="B91" s="5"/>
      <c r="C91" s="5"/>
      <c r="D91" s="5"/>
      <c r="E91" s="5"/>
      <c r="F91" s="5"/>
      <c r="G91" s="5"/>
      <c r="H91" s="5"/>
    </row>
    <row r="92" spans="1:8" s="2" customFormat="1" ht="10.5" customHeight="1" x14ac:dyDescent="0.2">
      <c r="A92" s="5"/>
      <c r="B92" s="5"/>
      <c r="C92" s="5"/>
      <c r="D92" s="5"/>
      <c r="E92" s="5"/>
      <c r="F92" s="5"/>
      <c r="G92" s="5"/>
      <c r="H92" s="5"/>
    </row>
    <row r="93" spans="1:8" s="2" customFormat="1" ht="10.5" customHeight="1" x14ac:dyDescent="0.2">
      <c r="A93" s="5"/>
      <c r="B93" s="5"/>
      <c r="C93" s="5"/>
      <c r="D93" s="5"/>
      <c r="E93" s="5"/>
      <c r="F93" s="5"/>
      <c r="G93" s="5"/>
      <c r="H93" s="5"/>
    </row>
    <row r="94" spans="1:8" s="2" customFormat="1" ht="10.5" customHeight="1" x14ac:dyDescent="0.2">
      <c r="A94" s="5"/>
      <c r="B94" s="5"/>
      <c r="C94" s="5"/>
      <c r="D94" s="5"/>
      <c r="E94" s="5"/>
      <c r="F94" s="5"/>
      <c r="G94" s="5"/>
      <c r="H94" s="5"/>
    </row>
    <row r="95" spans="1:8" s="2" customFormat="1" ht="10.5" customHeight="1" x14ac:dyDescent="0.2">
      <c r="A95" s="5"/>
      <c r="B95" s="5"/>
      <c r="C95" s="5"/>
      <c r="D95" s="5"/>
      <c r="E95" s="5"/>
      <c r="F95" s="5"/>
      <c r="G95" s="5"/>
      <c r="H95" s="5"/>
    </row>
    <row r="96" spans="1:8" s="2" customFormat="1" ht="10.5" customHeight="1" x14ac:dyDescent="0.2">
      <c r="A96" s="5"/>
      <c r="B96" s="5"/>
      <c r="C96" s="5"/>
      <c r="D96" s="5"/>
      <c r="E96" s="5"/>
      <c r="F96" s="5"/>
      <c r="G96" s="5"/>
      <c r="H96" s="5"/>
    </row>
    <row r="97" spans="1:8" s="2" customFormat="1" ht="10.5" customHeight="1" x14ac:dyDescent="0.2">
      <c r="A97" s="5"/>
      <c r="B97" s="5"/>
      <c r="C97" s="5"/>
      <c r="D97" s="5"/>
      <c r="E97" s="5"/>
      <c r="F97" s="5"/>
      <c r="G97" s="5"/>
      <c r="H97" s="5"/>
    </row>
    <row r="98" spans="1:8" s="2" customFormat="1" ht="10.5" customHeight="1" x14ac:dyDescent="0.2">
      <c r="A98" s="5"/>
      <c r="B98" s="5"/>
      <c r="C98" s="5"/>
      <c r="D98" s="5"/>
      <c r="E98" s="5"/>
      <c r="F98" s="5"/>
      <c r="G98" s="5"/>
      <c r="H98" s="5"/>
    </row>
    <row r="99" spans="1:8" s="2" customFormat="1" ht="10.5" customHeight="1" x14ac:dyDescent="0.2">
      <c r="A99" s="5"/>
      <c r="B99" s="5"/>
      <c r="C99" s="5"/>
      <c r="D99" s="5"/>
      <c r="E99" s="5"/>
      <c r="F99" s="5"/>
      <c r="G99" s="5"/>
      <c r="H99" s="5"/>
    </row>
    <row r="100" spans="1:8" s="2" customFormat="1" ht="10.5" customHeight="1" x14ac:dyDescent="0.2">
      <c r="A100" s="5"/>
      <c r="B100" s="5"/>
      <c r="C100" s="5"/>
      <c r="D100" s="5"/>
      <c r="E100" s="5"/>
      <c r="F100" s="5"/>
      <c r="G100" s="5"/>
      <c r="H100" s="5"/>
    </row>
    <row r="101" spans="1:8" s="2" customFormat="1" ht="10.5" customHeight="1" x14ac:dyDescent="0.2">
      <c r="A101" s="5"/>
      <c r="B101" s="5"/>
      <c r="C101" s="5"/>
      <c r="D101" s="5"/>
      <c r="E101" s="5"/>
      <c r="F101" s="5"/>
      <c r="G101" s="5"/>
      <c r="H101" s="5"/>
    </row>
    <row r="102" spans="1:8" s="2" customFormat="1" ht="10.5" customHeight="1" x14ac:dyDescent="0.2">
      <c r="A102" s="5"/>
      <c r="B102" s="5"/>
      <c r="C102" s="5"/>
      <c r="D102" s="5"/>
      <c r="E102" s="5"/>
      <c r="F102" s="5"/>
      <c r="G102" s="5"/>
      <c r="H102" s="5"/>
    </row>
    <row r="103" spans="1:8" s="2" customFormat="1" ht="10.5" customHeight="1" x14ac:dyDescent="0.2">
      <c r="A103" s="5"/>
      <c r="B103" s="5"/>
      <c r="C103" s="5"/>
      <c r="D103" s="5"/>
      <c r="E103" s="5"/>
      <c r="F103" s="5"/>
      <c r="G103" s="5"/>
      <c r="H103" s="5"/>
    </row>
    <row r="104" spans="1:8" s="2" customFormat="1" ht="10.5" customHeight="1" x14ac:dyDescent="0.2">
      <c r="A104" s="5"/>
      <c r="B104" s="5"/>
      <c r="C104" s="5"/>
      <c r="D104" s="5"/>
      <c r="E104" s="5"/>
      <c r="F104" s="5"/>
      <c r="G104" s="5"/>
      <c r="H104" s="5"/>
    </row>
    <row r="105" spans="1:8" s="2" customFormat="1" ht="10.5" customHeight="1" x14ac:dyDescent="0.2">
      <c r="A105" s="5"/>
      <c r="B105" s="5"/>
      <c r="C105" s="5"/>
      <c r="D105" s="5"/>
      <c r="E105" s="5"/>
      <c r="F105" s="5"/>
      <c r="G105" s="5"/>
      <c r="H105" s="5"/>
    </row>
    <row r="106" spans="1:8" s="2" customFormat="1" ht="10.5" customHeight="1" x14ac:dyDescent="0.2">
      <c r="A106" s="5"/>
      <c r="B106" s="5"/>
      <c r="C106" s="5"/>
      <c r="D106" s="5"/>
      <c r="E106" s="5"/>
      <c r="F106" s="5"/>
      <c r="G106" s="5"/>
      <c r="H106" s="5"/>
    </row>
    <row r="107" spans="1:8" s="2" customFormat="1" ht="10.5" customHeight="1" x14ac:dyDescent="0.2">
      <c r="A107" s="5"/>
      <c r="B107" s="5"/>
      <c r="C107" s="5"/>
      <c r="D107" s="5"/>
      <c r="E107" s="5"/>
      <c r="F107" s="5"/>
      <c r="G107" s="5"/>
      <c r="H107" s="5"/>
    </row>
    <row r="108" spans="1:8" s="2" customFormat="1" ht="10.5" customHeight="1" x14ac:dyDescent="0.2">
      <c r="A108" s="5"/>
      <c r="B108" s="5"/>
      <c r="C108" s="5"/>
      <c r="D108" s="5"/>
      <c r="E108" s="5"/>
      <c r="F108" s="5"/>
      <c r="G108" s="5"/>
      <c r="H108" s="5"/>
    </row>
    <row r="109" spans="1:8" s="2" customFormat="1" x14ac:dyDescent="0.2">
      <c r="A109" s="5"/>
      <c r="B109" s="5"/>
      <c r="C109" s="5"/>
      <c r="D109" s="5"/>
      <c r="E109" s="5"/>
      <c r="F109" s="5"/>
      <c r="G109" s="5"/>
      <c r="H109" s="5"/>
    </row>
    <row r="110" spans="1:8" s="2" customFormat="1" x14ac:dyDescent="0.2">
      <c r="A110" s="5"/>
      <c r="B110" s="5"/>
      <c r="C110" s="5"/>
      <c r="D110" s="5"/>
      <c r="E110" s="5"/>
      <c r="F110" s="5"/>
      <c r="G110" s="5"/>
      <c r="H110" s="5"/>
    </row>
    <row r="111" spans="1:8" s="2" customFormat="1" x14ac:dyDescent="0.2">
      <c r="A111" s="5"/>
      <c r="B111" s="5"/>
      <c r="C111" s="5"/>
      <c r="D111" s="5"/>
      <c r="E111" s="5"/>
      <c r="F111" s="5"/>
      <c r="G111" s="5"/>
      <c r="H111" s="5"/>
    </row>
    <row r="112" spans="1:8" s="2" customFormat="1" x14ac:dyDescent="0.2">
      <c r="A112" s="5"/>
      <c r="B112" s="5"/>
      <c r="C112" s="5"/>
      <c r="D112" s="5"/>
      <c r="E112" s="5"/>
      <c r="F112" s="5"/>
      <c r="G112" s="5"/>
      <c r="H112" s="5"/>
    </row>
    <row r="113" spans="1:8" s="2" customFormat="1" x14ac:dyDescent="0.2">
      <c r="A113" s="5"/>
      <c r="B113" s="5"/>
      <c r="C113" s="5"/>
      <c r="D113" s="5"/>
      <c r="E113" s="5"/>
      <c r="F113" s="5"/>
      <c r="G113" s="5"/>
      <c r="H113" s="5"/>
    </row>
    <row r="114" spans="1:8" s="2" customFormat="1" x14ac:dyDescent="0.2">
      <c r="A114" s="5"/>
      <c r="B114" s="5"/>
      <c r="C114" s="5"/>
      <c r="D114" s="5"/>
      <c r="E114" s="5"/>
      <c r="F114" s="5"/>
      <c r="G114" s="5"/>
      <c r="H114" s="5"/>
    </row>
    <row r="115" spans="1:8" s="2" customFormat="1" x14ac:dyDescent="0.2">
      <c r="A115" s="5"/>
      <c r="B115" s="5"/>
      <c r="C115" s="5"/>
      <c r="D115" s="5"/>
      <c r="E115" s="5"/>
      <c r="F115" s="5"/>
      <c r="G115" s="5"/>
      <c r="H115" s="5"/>
    </row>
    <row r="116" spans="1:8" s="2" customFormat="1" x14ac:dyDescent="0.2">
      <c r="A116" s="5"/>
      <c r="B116" s="5"/>
      <c r="C116" s="5"/>
      <c r="D116" s="5"/>
      <c r="E116" s="5"/>
      <c r="F116" s="5"/>
      <c r="G116" s="5"/>
      <c r="H116" s="5"/>
    </row>
    <row r="117" spans="1:8" s="2" customFormat="1" x14ac:dyDescent="0.2">
      <c r="A117" s="5"/>
      <c r="B117" s="5"/>
      <c r="C117" s="5"/>
      <c r="D117" s="5"/>
      <c r="E117" s="5"/>
      <c r="F117" s="5"/>
      <c r="G117" s="5"/>
      <c r="H117" s="5"/>
    </row>
    <row r="118" spans="1:8" s="2" customFormat="1" x14ac:dyDescent="0.2">
      <c r="A118" s="5"/>
      <c r="B118" s="5"/>
      <c r="C118" s="5"/>
      <c r="D118" s="5"/>
      <c r="E118" s="5"/>
      <c r="F118" s="5"/>
      <c r="G118" s="5"/>
      <c r="H118" s="5"/>
    </row>
    <row r="119" spans="1:8" s="2" customFormat="1" x14ac:dyDescent="0.2">
      <c r="A119" s="5"/>
      <c r="B119" s="5"/>
      <c r="C119" s="5"/>
      <c r="D119" s="5"/>
      <c r="E119" s="5"/>
      <c r="F119" s="5"/>
      <c r="G119" s="5"/>
      <c r="H119" s="5"/>
    </row>
    <row r="120" spans="1:8" s="2" customFormat="1" x14ac:dyDescent="0.2">
      <c r="A120" s="5"/>
      <c r="B120" s="5"/>
      <c r="C120" s="5"/>
      <c r="D120" s="5"/>
      <c r="E120" s="5"/>
      <c r="F120" s="5"/>
      <c r="G120" s="5"/>
      <c r="H120" s="5"/>
    </row>
    <row r="121" spans="1:8" s="2" customFormat="1" x14ac:dyDescent="0.2">
      <c r="A121" s="5"/>
      <c r="B121" s="5"/>
      <c r="C121" s="5"/>
      <c r="D121" s="5"/>
      <c r="E121" s="5"/>
      <c r="F121" s="5"/>
      <c r="G121" s="5"/>
      <c r="H121" s="5"/>
    </row>
    <row r="122" spans="1:8" s="2" customFormat="1" x14ac:dyDescent="0.2">
      <c r="A122" s="5"/>
      <c r="B122" s="5"/>
      <c r="C122" s="5"/>
      <c r="D122" s="5"/>
      <c r="E122" s="5"/>
      <c r="F122" s="5"/>
      <c r="G122" s="5"/>
      <c r="H122" s="5"/>
    </row>
    <row r="123" spans="1:8" s="2" customFormat="1" x14ac:dyDescent="0.2">
      <c r="A123" s="5"/>
      <c r="B123" s="5"/>
      <c r="C123" s="5"/>
      <c r="D123" s="5"/>
      <c r="E123" s="5"/>
      <c r="F123" s="5"/>
      <c r="G123" s="5"/>
      <c r="H123" s="5"/>
    </row>
    <row r="124" spans="1:8" s="2" customFormat="1" x14ac:dyDescent="0.2">
      <c r="A124" s="5"/>
      <c r="B124" s="5"/>
      <c r="C124" s="5"/>
      <c r="D124" s="5"/>
      <c r="E124" s="5"/>
      <c r="F124" s="5"/>
      <c r="G124" s="5"/>
      <c r="H124" s="5"/>
    </row>
    <row r="125" spans="1:8" s="2" customFormat="1" x14ac:dyDescent="0.2">
      <c r="A125" s="5"/>
      <c r="B125" s="5"/>
      <c r="C125" s="5"/>
      <c r="D125" s="5"/>
      <c r="E125" s="5"/>
      <c r="F125" s="5"/>
      <c r="G125" s="5"/>
      <c r="H125" s="5"/>
    </row>
    <row r="126" spans="1:8" s="2" customFormat="1" x14ac:dyDescent="0.2">
      <c r="A126" s="5"/>
      <c r="B126" s="5"/>
      <c r="C126" s="5"/>
      <c r="D126" s="5"/>
      <c r="E126" s="5"/>
      <c r="F126" s="5"/>
      <c r="G126" s="5"/>
      <c r="H126" s="5"/>
    </row>
    <row r="127" spans="1:8" s="2" customFormat="1" x14ac:dyDescent="0.2">
      <c r="A127" s="5"/>
      <c r="B127" s="5"/>
      <c r="C127" s="5"/>
      <c r="D127" s="5"/>
      <c r="E127" s="5"/>
      <c r="F127" s="5"/>
      <c r="G127" s="5"/>
      <c r="H127" s="5"/>
    </row>
    <row r="128" spans="1: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</sheetData>
  <sheetProtection selectLockedCells="1"/>
  <mergeCells count="16">
    <mergeCell ref="G48:H48"/>
    <mergeCell ref="A70:H70"/>
    <mergeCell ref="A1:H1"/>
    <mergeCell ref="A2:H2"/>
    <mergeCell ref="A3:H3"/>
    <mergeCell ref="C6:D6"/>
    <mergeCell ref="G6:H6"/>
    <mergeCell ref="A6:B7"/>
    <mergeCell ref="E6:F7"/>
    <mergeCell ref="A45:B45"/>
    <mergeCell ref="E45:F45"/>
    <mergeCell ref="A48:B49"/>
    <mergeCell ref="E48:F49"/>
    <mergeCell ref="A68:B68"/>
    <mergeCell ref="E68:F68"/>
    <mergeCell ref="C48:D48"/>
  </mergeCells>
  <phoneticPr fontId="0" type="noConversion"/>
  <dataValidations xWindow="488" yWindow="330" count="8">
    <dataValidation allowBlank="1" showInputMessage="1" showErrorMessage="1" promptTitle="FAVOR...." prompt="Determinar el ajuste de Capital o diferencia de Balance por Diferencia" sqref="H66 D66"/>
    <dataValidation allowBlank="1" showInputMessage="1" showErrorMessage="1" promptTitle="POR FAVOR....." prompt="Detallar las Transferencias de Capital Recibidas por Sector." sqref="G52"/>
    <dataValidation allowBlank="1" showInputMessage="1" showErrorMessage="1" promptTitle="POR FAVOR....." prompt="Detallar las Transferencias de Capital Otorgadas por Sector." sqref="C53"/>
    <dataValidation allowBlank="1" showInputMessage="1" showErrorMessage="1" promptTitle="FAVOR...." prompt="Determinar el Ahorro o Desahorro por Diferencia" sqref="H44 D44"/>
    <dataValidation allowBlank="1" showInputMessage="1" showErrorMessage="1" promptTitle="POR FAVOR....." prompt="Detallar las Transferencias Corrientes Recibidas por Sector." sqref="G31:G33"/>
    <dataValidation allowBlank="1" showInputMessage="1" showErrorMessage="1" promptTitle="POR FAVOR....." prompt="Detallar las Transferencias Corrientes Otorgadas por Sector." sqref="C31"/>
    <dataValidation allowBlank="1" showInputMessage="1" showErrorMessage="1" prompt="Aqui se debe Reflejar la Variación del Patrimonio." sqref="H67 D67"/>
    <dataValidation allowBlank="1" showInputMessage="1" showErrorMessage="1" prompt="Total Cuadro 5 Menos Intereses,Impuestos y Arrendamientos" sqref="C17"/>
  </dataValidations>
  <printOptions horizontalCentered="1"/>
  <pageMargins left="0.18" right="0.35" top="0.6" bottom="0.27" header="0" footer="0"/>
  <pageSetup scale="80" orientation="portrait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H148"/>
  <sheetViews>
    <sheetView showGridLines="0" showZeros="0" topLeftCell="A28" workbookViewId="0">
      <selection activeCell="D83" sqref="D83"/>
    </sheetView>
  </sheetViews>
  <sheetFormatPr baseColWidth="10" defaultColWidth="9.140625" defaultRowHeight="12.75" x14ac:dyDescent="0.2"/>
  <cols>
    <col min="1" max="1" width="29.7109375" style="1" customWidth="1"/>
    <col min="2" max="2" width="13.5703125" style="1" customWidth="1"/>
    <col min="3" max="3" width="10.7109375" style="1" customWidth="1"/>
    <col min="4" max="4" width="13.28515625" style="1" customWidth="1"/>
    <col min="5" max="5" width="29.7109375" style="1" customWidth="1"/>
    <col min="6" max="6" width="14.5703125" style="1" customWidth="1"/>
    <col min="7" max="7" width="10.7109375" style="1" customWidth="1"/>
    <col min="8" max="8" width="12.7109375" style="1" customWidth="1"/>
    <col min="9" max="256" width="11.42578125" style="1" customWidth="1"/>
    <col min="257" max="16384" width="9.140625" style="1"/>
  </cols>
  <sheetData>
    <row r="1" spans="1:8" s="50" customFormat="1" ht="12.75" customHeight="1" x14ac:dyDescent="0.2">
      <c r="A1" s="504" t="s">
        <v>706</v>
      </c>
      <c r="B1" s="504"/>
      <c r="C1" s="504"/>
      <c r="D1" s="504"/>
      <c r="E1" s="504"/>
      <c r="F1" s="504"/>
      <c r="G1" s="504"/>
      <c r="H1" s="504"/>
    </row>
    <row r="2" spans="1:8" s="50" customFormat="1" ht="12.75" customHeight="1" x14ac:dyDescent="0.2">
      <c r="A2" s="504" t="s">
        <v>707</v>
      </c>
      <c r="B2" s="504"/>
      <c r="C2" s="504"/>
      <c r="D2" s="504"/>
      <c r="E2" s="504"/>
      <c r="F2" s="504"/>
      <c r="G2" s="504"/>
      <c r="H2" s="504"/>
    </row>
    <row r="3" spans="1:8" s="50" customFormat="1" ht="12.75" customHeight="1" x14ac:dyDescent="0.2">
      <c r="A3" s="504" t="s">
        <v>821</v>
      </c>
      <c r="B3" s="504"/>
      <c r="C3" s="504"/>
      <c r="D3" s="504"/>
      <c r="E3" s="504"/>
      <c r="F3" s="504"/>
      <c r="G3" s="504"/>
      <c r="H3" s="504"/>
    </row>
    <row r="4" spans="1:8" s="50" customFormat="1" ht="12.75" customHeight="1" x14ac:dyDescent="0.2">
      <c r="A4" s="24"/>
      <c r="B4" s="24"/>
      <c r="C4" s="24"/>
      <c r="D4" s="24"/>
      <c r="E4" s="24"/>
      <c r="F4" s="24"/>
      <c r="G4" s="25"/>
      <c r="H4" s="25"/>
    </row>
    <row r="5" spans="1:8" s="82" customFormat="1" ht="12.75" customHeight="1" thickBot="1" x14ac:dyDescent="0.3">
      <c r="A5" s="22" t="str">
        <f>'CUADRO 13'!A5</f>
        <v>NOMBRE DEL ORGANISMO:</v>
      </c>
      <c r="B5" s="22"/>
      <c r="C5" s="22"/>
      <c r="D5" s="22"/>
      <c r="E5" s="120" t="str">
        <f>+'CUADRO 13'!E5</f>
        <v xml:space="preserve">EJERCICIO FISCAL:  </v>
      </c>
      <c r="F5" s="252"/>
      <c r="G5" s="252"/>
      <c r="H5" s="18" t="s">
        <v>822</v>
      </c>
    </row>
    <row r="6" spans="1:8" s="82" customFormat="1" ht="12.75" customHeight="1" x14ac:dyDescent="0.25">
      <c r="A6" s="506" t="s">
        <v>710</v>
      </c>
      <c r="B6" s="507"/>
      <c r="C6" s="501" t="s">
        <v>711</v>
      </c>
      <c r="D6" s="524"/>
      <c r="E6" s="519" t="s">
        <v>712</v>
      </c>
      <c r="F6" s="507"/>
      <c r="G6" s="501" t="s">
        <v>713</v>
      </c>
      <c r="H6" s="502"/>
    </row>
    <row r="7" spans="1:8" s="82" customFormat="1" ht="12.75" customHeight="1" x14ac:dyDescent="0.25">
      <c r="A7" s="508"/>
      <c r="B7" s="509"/>
      <c r="C7" s="421" t="s">
        <v>714</v>
      </c>
      <c r="D7" s="420" t="s">
        <v>715</v>
      </c>
      <c r="E7" s="520"/>
      <c r="F7" s="509"/>
      <c r="G7" s="420" t="s">
        <v>714</v>
      </c>
      <c r="H7" s="26" t="s">
        <v>715</v>
      </c>
    </row>
    <row r="8" spans="1:8" s="83" customFormat="1" ht="10.5" customHeight="1" x14ac:dyDescent="0.2">
      <c r="A8" s="267"/>
      <c r="B8" s="257"/>
      <c r="C8" s="422"/>
      <c r="D8" s="423"/>
      <c r="E8" s="299"/>
      <c r="F8" s="303"/>
      <c r="G8" s="423"/>
      <c r="H8" s="424"/>
    </row>
    <row r="9" spans="1:8" s="83" customFormat="1" ht="10.5" customHeight="1" x14ac:dyDescent="0.2">
      <c r="A9" s="171" t="s">
        <v>806</v>
      </c>
      <c r="B9" s="90"/>
      <c r="C9" s="422"/>
      <c r="D9" s="425">
        <f>+'CUADRO 13'!D39</f>
        <v>0</v>
      </c>
      <c r="E9" s="215" t="s">
        <v>823</v>
      </c>
      <c r="F9" s="90"/>
      <c r="G9" s="423"/>
      <c r="H9" s="426">
        <f>+'CUADRO 13'!H39</f>
        <v>0</v>
      </c>
    </row>
    <row r="10" spans="1:8" s="83" customFormat="1" ht="10.5" customHeight="1" x14ac:dyDescent="0.2">
      <c r="A10" s="267"/>
      <c r="B10" s="257"/>
      <c r="C10" s="422"/>
      <c r="D10" s="423"/>
      <c r="E10" s="299"/>
      <c r="F10" s="257"/>
      <c r="G10" s="423"/>
      <c r="H10" s="424"/>
    </row>
    <row r="11" spans="1:8" s="83" customFormat="1" ht="10.5" customHeight="1" x14ac:dyDescent="0.2">
      <c r="A11" s="171" t="s">
        <v>824</v>
      </c>
      <c r="B11" s="257"/>
      <c r="C11" s="422"/>
      <c r="D11" s="427">
        <f>SUM(C12+C15)</f>
        <v>0</v>
      </c>
      <c r="E11" s="215" t="s">
        <v>825</v>
      </c>
      <c r="F11" s="257"/>
      <c r="G11" s="423"/>
      <c r="H11" s="426"/>
    </row>
    <row r="12" spans="1:8" s="83" customFormat="1" ht="10.5" customHeight="1" x14ac:dyDescent="0.2">
      <c r="A12" s="171" t="s">
        <v>826</v>
      </c>
      <c r="B12" s="257"/>
      <c r="C12" s="428">
        <f>SUM(B13:B14)</f>
        <v>0</v>
      </c>
      <c r="D12" s="423"/>
      <c r="E12" s="215"/>
      <c r="F12" s="257"/>
      <c r="G12" s="423"/>
      <c r="H12" s="424"/>
    </row>
    <row r="13" spans="1:8" s="83" customFormat="1" ht="10.5" customHeight="1" x14ac:dyDescent="0.2">
      <c r="A13" s="267" t="s">
        <v>827</v>
      </c>
      <c r="B13" s="429"/>
      <c r="C13" s="422"/>
      <c r="D13" s="423"/>
      <c r="E13" s="215" t="s">
        <v>828</v>
      </c>
      <c r="F13" s="257"/>
      <c r="G13" s="423"/>
      <c r="H13" s="426"/>
    </row>
    <row r="14" spans="1:8" s="83" customFormat="1" ht="10.5" customHeight="1" x14ac:dyDescent="0.2">
      <c r="A14" s="267" t="s">
        <v>829</v>
      </c>
      <c r="B14" s="429"/>
      <c r="C14" s="422"/>
      <c r="D14" s="423"/>
      <c r="E14" s="215"/>
      <c r="F14" s="257"/>
      <c r="G14" s="423"/>
      <c r="H14" s="424"/>
    </row>
    <row r="15" spans="1:8" s="83" customFormat="1" ht="10.5" customHeight="1" x14ac:dyDescent="0.2">
      <c r="A15" s="171" t="s">
        <v>830</v>
      </c>
      <c r="B15" s="260"/>
      <c r="C15" s="428">
        <f>SUM(B16:B18)</f>
        <v>0</v>
      </c>
      <c r="D15" s="423"/>
      <c r="E15" s="215"/>
      <c r="F15" s="257"/>
      <c r="G15" s="423"/>
      <c r="H15" s="424"/>
    </row>
    <row r="16" spans="1:8" s="83" customFormat="1" ht="10.5" customHeight="1" x14ac:dyDescent="0.2">
      <c r="A16" s="267" t="s">
        <v>831</v>
      </c>
      <c r="B16" s="429"/>
      <c r="C16" s="422"/>
      <c r="D16" s="423"/>
      <c r="E16" s="215"/>
      <c r="F16" s="257"/>
      <c r="G16" s="423"/>
      <c r="H16" s="424"/>
    </row>
    <row r="17" spans="1:8" s="83" customFormat="1" ht="10.5" customHeight="1" x14ac:dyDescent="0.2">
      <c r="A17" s="267" t="s">
        <v>832</v>
      </c>
      <c r="B17" s="429"/>
      <c r="C17" s="422"/>
      <c r="D17" s="423"/>
      <c r="E17" s="215"/>
      <c r="F17" s="257"/>
      <c r="G17" s="423"/>
      <c r="H17" s="424"/>
    </row>
    <row r="18" spans="1:8" s="83" customFormat="1" ht="10.5" customHeight="1" x14ac:dyDescent="0.2">
      <c r="A18" s="267" t="s">
        <v>833</v>
      </c>
      <c r="B18" s="429"/>
      <c r="C18" s="422"/>
      <c r="D18" s="423"/>
      <c r="E18" s="215" t="s">
        <v>834</v>
      </c>
      <c r="F18" s="257"/>
      <c r="G18" s="423"/>
      <c r="H18" s="426"/>
    </row>
    <row r="19" spans="1:8" s="83" customFormat="1" ht="10.5" customHeight="1" x14ac:dyDescent="0.2">
      <c r="A19" s="171"/>
      <c r="B19" s="257"/>
      <c r="C19" s="422"/>
      <c r="D19" s="423"/>
      <c r="E19" s="299"/>
      <c r="F19" s="257"/>
      <c r="G19" s="423"/>
      <c r="H19" s="424"/>
    </row>
    <row r="20" spans="1:8" s="83" customFormat="1" ht="10.5" customHeight="1" x14ac:dyDescent="0.2">
      <c r="A20" s="171" t="s">
        <v>835</v>
      </c>
      <c r="B20" s="257"/>
      <c r="C20" s="422"/>
      <c r="D20" s="427">
        <f>SUM(C21:C25)</f>
        <v>0</v>
      </c>
      <c r="E20" s="215" t="s">
        <v>836</v>
      </c>
      <c r="F20" s="257"/>
      <c r="G20" s="423"/>
      <c r="H20" s="430">
        <f>SUM(G21:G25)</f>
        <v>0</v>
      </c>
    </row>
    <row r="21" spans="1:8" s="83" customFormat="1" ht="10.5" customHeight="1" x14ac:dyDescent="0.2">
      <c r="A21" s="267" t="s">
        <v>837</v>
      </c>
      <c r="B21" s="257"/>
      <c r="C21" s="431"/>
      <c r="D21" s="432"/>
      <c r="E21" s="303" t="s">
        <v>837</v>
      </c>
      <c r="F21" s="257"/>
      <c r="G21" s="425"/>
      <c r="H21" s="424"/>
    </row>
    <row r="22" spans="1:8" s="83" customFormat="1" ht="10.5" customHeight="1" x14ac:dyDescent="0.2">
      <c r="A22" s="267" t="s">
        <v>838</v>
      </c>
      <c r="B22" s="257"/>
      <c r="C22" s="431"/>
      <c r="D22" s="259"/>
      <c r="E22" s="303" t="s">
        <v>838</v>
      </c>
      <c r="F22" s="257"/>
      <c r="G22" s="425">
        <f>+'CUADRO 13'!D25</f>
        <v>0</v>
      </c>
      <c r="H22" s="424"/>
    </row>
    <row r="23" spans="1:8" s="83" customFormat="1" ht="10.5" customHeight="1" x14ac:dyDescent="0.2">
      <c r="A23" s="267" t="s">
        <v>839</v>
      </c>
      <c r="B23" s="257"/>
      <c r="C23" s="431"/>
      <c r="D23" s="259"/>
      <c r="E23" s="303" t="s">
        <v>839</v>
      </c>
      <c r="F23" s="257"/>
      <c r="G23" s="425"/>
      <c r="H23" s="424"/>
    </row>
    <row r="24" spans="1:8" s="83" customFormat="1" ht="10.5" customHeight="1" x14ac:dyDescent="0.2">
      <c r="A24" s="267" t="s">
        <v>840</v>
      </c>
      <c r="B24" s="257"/>
      <c r="C24" s="431"/>
      <c r="D24" s="259"/>
      <c r="E24" s="303" t="s">
        <v>840</v>
      </c>
      <c r="F24" s="257"/>
      <c r="G24" s="425"/>
      <c r="H24" s="424"/>
    </row>
    <row r="25" spans="1:8" s="83" customFormat="1" ht="10.5" customHeight="1" x14ac:dyDescent="0.2">
      <c r="A25" s="267" t="s">
        <v>841</v>
      </c>
      <c r="B25" s="257"/>
      <c r="C25" s="431"/>
      <c r="D25" s="259"/>
      <c r="E25" s="303" t="s">
        <v>841</v>
      </c>
      <c r="F25" s="257"/>
      <c r="G25" s="425"/>
      <c r="H25" s="424"/>
    </row>
    <row r="26" spans="1:8" s="83" customFormat="1" ht="10.5" customHeight="1" x14ac:dyDescent="0.2">
      <c r="A26" s="171"/>
      <c r="B26" s="90"/>
      <c r="C26" s="422"/>
      <c r="D26" s="259"/>
      <c r="E26" s="233"/>
      <c r="F26" s="90"/>
      <c r="G26" s="423"/>
      <c r="H26" s="424"/>
    </row>
    <row r="27" spans="1:8" s="83" customFormat="1" ht="10.5" customHeight="1" x14ac:dyDescent="0.2">
      <c r="A27" s="286" t="s">
        <v>842</v>
      </c>
      <c r="B27" s="433"/>
      <c r="C27" s="422"/>
      <c r="D27" s="434"/>
      <c r="E27" s="286" t="s">
        <v>843</v>
      </c>
      <c r="F27" s="433"/>
      <c r="G27" s="423"/>
      <c r="H27" s="426"/>
    </row>
    <row r="28" spans="1:8" s="83" customFormat="1" ht="10.5" customHeight="1" x14ac:dyDescent="0.2">
      <c r="A28" s="171" t="s">
        <v>844</v>
      </c>
      <c r="B28" s="257"/>
      <c r="C28" s="422"/>
      <c r="D28" s="435"/>
      <c r="E28" s="215" t="s">
        <v>845</v>
      </c>
      <c r="F28" s="257"/>
      <c r="G28" s="423"/>
      <c r="H28" s="426"/>
    </row>
    <row r="29" spans="1:8" s="83" customFormat="1" ht="10.5" customHeight="1" x14ac:dyDescent="0.2">
      <c r="A29" s="171" t="s">
        <v>846</v>
      </c>
      <c r="B29" s="257"/>
      <c r="C29" s="422"/>
      <c r="D29" s="435"/>
      <c r="E29" s="215" t="s">
        <v>847</v>
      </c>
      <c r="F29" s="257"/>
      <c r="G29" s="423"/>
      <c r="H29" s="426"/>
    </row>
    <row r="30" spans="1:8" s="83" customFormat="1" ht="10.5" customHeight="1" x14ac:dyDescent="0.2">
      <c r="A30" s="267"/>
      <c r="B30" s="257"/>
      <c r="C30" s="422"/>
      <c r="D30" s="423"/>
      <c r="E30" s="299"/>
      <c r="F30" s="257"/>
      <c r="G30" s="423"/>
      <c r="H30" s="424"/>
    </row>
    <row r="31" spans="1:8" s="83" customFormat="1" ht="10.5" customHeight="1" x14ac:dyDescent="0.2">
      <c r="A31" s="171" t="s">
        <v>848</v>
      </c>
      <c r="B31" s="257"/>
      <c r="C31" s="422"/>
      <c r="D31" s="436">
        <f>SUM(D9:D29)</f>
        <v>0</v>
      </c>
      <c r="E31" s="216" t="s">
        <v>849</v>
      </c>
      <c r="F31" s="257"/>
      <c r="G31" s="423"/>
      <c r="H31" s="437">
        <f>SUM(H9:H29)</f>
        <v>0</v>
      </c>
    </row>
    <row r="32" spans="1:8" s="83" customFormat="1" ht="10.5" customHeight="1" x14ac:dyDescent="0.2">
      <c r="A32" s="267" t="s">
        <v>850</v>
      </c>
      <c r="B32" s="257"/>
      <c r="C32" s="422"/>
      <c r="D32" s="425"/>
      <c r="E32" s="299" t="s">
        <v>851</v>
      </c>
      <c r="F32" s="257"/>
      <c r="G32" s="423"/>
      <c r="H32" s="426"/>
    </row>
    <row r="33" spans="1:8" s="83" customFormat="1" ht="10.5" customHeight="1" x14ac:dyDescent="0.2">
      <c r="A33" s="287" t="s">
        <v>852</v>
      </c>
      <c r="B33" s="257"/>
      <c r="C33" s="422"/>
      <c r="D33" s="425"/>
      <c r="E33" s="287" t="s">
        <v>853</v>
      </c>
      <c r="F33" s="433"/>
      <c r="G33" s="423"/>
      <c r="H33" s="438"/>
    </row>
    <row r="34" spans="1:8" s="83" customFormat="1" ht="10.5" customHeight="1" x14ac:dyDescent="0.2">
      <c r="A34" s="267" t="s">
        <v>854</v>
      </c>
      <c r="B34" s="257"/>
      <c r="C34" s="422"/>
      <c r="D34" s="435"/>
      <c r="E34" s="299" t="s">
        <v>855</v>
      </c>
      <c r="F34" s="257"/>
      <c r="G34" s="423"/>
      <c r="H34" s="439"/>
    </row>
    <row r="35" spans="1:8" s="83" customFormat="1" ht="10.5" customHeight="1" x14ac:dyDescent="0.2">
      <c r="A35" s="171" t="s">
        <v>856</v>
      </c>
      <c r="B35" s="257"/>
      <c r="C35" s="422"/>
      <c r="D35" s="440"/>
      <c r="E35" s="215" t="s">
        <v>857</v>
      </c>
      <c r="F35" s="257"/>
      <c r="G35" s="423"/>
      <c r="H35" s="424"/>
    </row>
    <row r="36" spans="1:8" s="84" customFormat="1" ht="10.5" customHeight="1" thickBot="1" x14ac:dyDescent="0.25">
      <c r="A36" s="521" t="s">
        <v>715</v>
      </c>
      <c r="B36" s="522"/>
      <c r="C36" s="217"/>
      <c r="D36" s="218">
        <f>SUM(D31:D35)</f>
        <v>0</v>
      </c>
      <c r="E36" s="523" t="s">
        <v>715</v>
      </c>
      <c r="F36" s="522"/>
      <c r="G36" s="219"/>
      <c r="H36" s="197">
        <f>SUM(H31:H35)</f>
        <v>0</v>
      </c>
    </row>
    <row r="37" spans="1:8" s="50" customFormat="1" ht="10.5" customHeight="1" x14ac:dyDescent="0.2">
      <c r="A37" s="252"/>
      <c r="B37" s="252"/>
      <c r="C37" s="252"/>
      <c r="D37" s="252"/>
      <c r="E37" s="252"/>
      <c r="F37" s="252"/>
      <c r="G37" s="252"/>
      <c r="H37" s="252"/>
    </row>
    <row r="38" spans="1:8" s="50" customFormat="1" ht="10.5" customHeight="1" x14ac:dyDescent="0.2">
      <c r="A38" s="252"/>
      <c r="B38" s="252"/>
      <c r="C38" s="252"/>
      <c r="D38" s="252"/>
      <c r="E38" s="252"/>
      <c r="F38" s="252"/>
      <c r="G38" s="252"/>
      <c r="H38" s="252"/>
    </row>
    <row r="39" spans="1:8" s="82" customFormat="1" ht="12.75" customHeight="1" thickBot="1" x14ac:dyDescent="0.3">
      <c r="A39" s="252"/>
      <c r="B39" s="252"/>
      <c r="C39" s="252"/>
      <c r="D39" s="23" t="s">
        <v>858</v>
      </c>
      <c r="E39" s="252"/>
      <c r="F39" s="252"/>
      <c r="G39" s="252"/>
      <c r="H39" s="18" t="s">
        <v>859</v>
      </c>
    </row>
    <row r="40" spans="1:8" s="82" customFormat="1" ht="12.75" customHeight="1" x14ac:dyDescent="0.25">
      <c r="A40" s="506" t="s">
        <v>860</v>
      </c>
      <c r="B40" s="507"/>
      <c r="C40" s="501" t="s">
        <v>711</v>
      </c>
      <c r="D40" s="505"/>
      <c r="E40" s="519" t="s">
        <v>861</v>
      </c>
      <c r="F40" s="507"/>
      <c r="G40" s="501" t="s">
        <v>713</v>
      </c>
      <c r="H40" s="502"/>
    </row>
    <row r="41" spans="1:8" s="82" customFormat="1" ht="12.75" customHeight="1" x14ac:dyDescent="0.25">
      <c r="A41" s="508"/>
      <c r="B41" s="509"/>
      <c r="C41" s="19" t="s">
        <v>714</v>
      </c>
      <c r="D41" s="421" t="s">
        <v>715</v>
      </c>
      <c r="E41" s="520"/>
      <c r="F41" s="509"/>
      <c r="G41" s="420" t="s">
        <v>714</v>
      </c>
      <c r="H41" s="26" t="s">
        <v>715</v>
      </c>
    </row>
    <row r="42" spans="1:8" s="50" customFormat="1" ht="10.5" customHeight="1" x14ac:dyDescent="0.2">
      <c r="A42" s="171" t="s">
        <v>862</v>
      </c>
      <c r="B42" s="90"/>
      <c r="C42" s="259"/>
      <c r="D42" s="422"/>
      <c r="E42" s="215" t="s">
        <v>863</v>
      </c>
      <c r="F42" s="90"/>
      <c r="G42" s="423"/>
      <c r="H42" s="424"/>
    </row>
    <row r="43" spans="1:8" s="50" customFormat="1" ht="10.5" customHeight="1" x14ac:dyDescent="0.2">
      <c r="A43" s="267" t="s">
        <v>864</v>
      </c>
      <c r="B43" s="257"/>
      <c r="C43" s="259"/>
      <c r="D43" s="431"/>
      <c r="E43" s="299" t="s">
        <v>864</v>
      </c>
      <c r="F43" s="257"/>
      <c r="G43" s="423"/>
      <c r="H43" s="426">
        <f>+'CUADRO 13'!H11</f>
        <v>0</v>
      </c>
    </row>
    <row r="44" spans="1:8" s="50" customFormat="1" ht="10.5" customHeight="1" x14ac:dyDescent="0.2">
      <c r="A44" s="267" t="s">
        <v>865</v>
      </c>
      <c r="B44" s="257"/>
      <c r="C44" s="259"/>
      <c r="D44" s="431"/>
      <c r="E44" s="299" t="s">
        <v>866</v>
      </c>
      <c r="F44" s="257"/>
      <c r="G44" s="423"/>
      <c r="H44" s="426">
        <f>+'CUADRO 13'!H12</f>
        <v>0</v>
      </c>
    </row>
    <row r="45" spans="1:8" s="50" customFormat="1" ht="10.5" customHeight="1" x14ac:dyDescent="0.2">
      <c r="A45" s="267" t="s">
        <v>867</v>
      </c>
      <c r="B45" s="257"/>
      <c r="C45" s="259"/>
      <c r="D45" s="431"/>
      <c r="E45" s="299" t="s">
        <v>867</v>
      </c>
      <c r="F45" s="257"/>
      <c r="G45" s="423"/>
      <c r="H45" s="426">
        <f>+'CUADRO 13'!H23</f>
        <v>0</v>
      </c>
    </row>
    <row r="46" spans="1:8" s="50" customFormat="1" ht="10.5" customHeight="1" x14ac:dyDescent="0.2">
      <c r="A46" s="441" t="s">
        <v>868</v>
      </c>
      <c r="B46" s="257"/>
      <c r="C46" s="259"/>
      <c r="D46" s="431"/>
      <c r="E46" s="442" t="s">
        <v>868</v>
      </c>
      <c r="F46" s="257"/>
      <c r="G46" s="423"/>
      <c r="H46" s="426"/>
    </row>
    <row r="47" spans="1:8" s="50" customFormat="1" ht="10.5" customHeight="1" x14ac:dyDescent="0.2">
      <c r="A47" s="267" t="s">
        <v>869</v>
      </c>
      <c r="B47" s="257"/>
      <c r="C47" s="259"/>
      <c r="D47" s="443">
        <f>C48+C57</f>
        <v>0</v>
      </c>
      <c r="E47" s="303" t="s">
        <v>869</v>
      </c>
      <c r="F47" s="257"/>
      <c r="G47" s="423"/>
      <c r="H47" s="430">
        <f>G48+G57</f>
        <v>0</v>
      </c>
    </row>
    <row r="48" spans="1:8" s="50" customFormat="1" ht="10.5" customHeight="1" x14ac:dyDescent="0.2">
      <c r="A48" s="267" t="s">
        <v>870</v>
      </c>
      <c r="B48" s="90"/>
      <c r="C48" s="444">
        <f>C49+C50</f>
        <v>0</v>
      </c>
      <c r="D48" s="422"/>
      <c r="E48" s="299" t="s">
        <v>870</v>
      </c>
      <c r="F48" s="90"/>
      <c r="G48" s="427">
        <f>G49+G50</f>
        <v>0</v>
      </c>
      <c r="H48" s="424"/>
    </row>
    <row r="49" spans="1:8" s="50" customFormat="1" ht="10.5" customHeight="1" x14ac:dyDescent="0.2">
      <c r="A49" s="267" t="s">
        <v>871</v>
      </c>
      <c r="B49" s="257"/>
      <c r="C49" s="434"/>
      <c r="D49" s="422"/>
      <c r="E49" s="299" t="s">
        <v>872</v>
      </c>
      <c r="F49" s="257"/>
      <c r="G49" s="220"/>
      <c r="H49" s="424"/>
    </row>
    <row r="50" spans="1:8" s="50" customFormat="1" ht="10.5" customHeight="1" x14ac:dyDescent="0.2">
      <c r="A50" s="267" t="s">
        <v>873</v>
      </c>
      <c r="B50" s="257"/>
      <c r="C50" s="444">
        <f>SUM(B51:B56)</f>
        <v>0</v>
      </c>
      <c r="D50" s="422"/>
      <c r="E50" s="299" t="s">
        <v>874</v>
      </c>
      <c r="F50" s="257"/>
      <c r="G50" s="427">
        <f>SUM(F51:F56)</f>
        <v>0</v>
      </c>
      <c r="H50" s="424"/>
    </row>
    <row r="51" spans="1:8" s="50" customFormat="1" ht="10.5" customHeight="1" x14ac:dyDescent="0.2">
      <c r="A51" s="267" t="s">
        <v>875</v>
      </c>
      <c r="B51" s="429">
        <v>0</v>
      </c>
      <c r="C51" s="259"/>
      <c r="D51" s="422"/>
      <c r="E51" s="299" t="s">
        <v>875</v>
      </c>
      <c r="F51" s="429">
        <v>0</v>
      </c>
      <c r="G51" s="423"/>
      <c r="H51" s="424"/>
    </row>
    <row r="52" spans="1:8" s="50" customFormat="1" ht="10.5" customHeight="1" x14ac:dyDescent="0.2">
      <c r="A52" s="267" t="s">
        <v>876</v>
      </c>
      <c r="B52" s="429">
        <v>0</v>
      </c>
      <c r="C52" s="259"/>
      <c r="D52" s="422"/>
      <c r="E52" s="299" t="s">
        <v>876</v>
      </c>
      <c r="F52" s="429">
        <v>0</v>
      </c>
      <c r="G52" s="423"/>
      <c r="H52" s="424"/>
    </row>
    <row r="53" spans="1:8" s="50" customFormat="1" ht="10.5" customHeight="1" x14ac:dyDescent="0.2">
      <c r="A53" s="267" t="s">
        <v>877</v>
      </c>
      <c r="B53" s="429">
        <v>0</v>
      </c>
      <c r="C53" s="259"/>
      <c r="D53" s="422"/>
      <c r="E53" s="299" t="s">
        <v>877</v>
      </c>
      <c r="F53" s="429">
        <v>0</v>
      </c>
      <c r="G53" s="423"/>
      <c r="H53" s="424"/>
    </row>
    <row r="54" spans="1:8" s="50" customFormat="1" ht="10.5" customHeight="1" x14ac:dyDescent="0.2">
      <c r="A54" s="267" t="s">
        <v>878</v>
      </c>
      <c r="B54" s="429">
        <v>0</v>
      </c>
      <c r="C54" s="259"/>
      <c r="D54" s="422"/>
      <c r="E54" s="299" t="s">
        <v>878</v>
      </c>
      <c r="F54" s="429">
        <v>0</v>
      </c>
      <c r="G54" s="423"/>
      <c r="H54" s="424"/>
    </row>
    <row r="55" spans="1:8" s="50" customFormat="1" ht="10.5" customHeight="1" x14ac:dyDescent="0.2">
      <c r="A55" s="267" t="s">
        <v>879</v>
      </c>
      <c r="B55" s="429">
        <v>0</v>
      </c>
      <c r="C55" s="259"/>
      <c r="D55" s="422"/>
      <c r="E55" s="299" t="s">
        <v>879</v>
      </c>
      <c r="F55" s="429">
        <v>0</v>
      </c>
      <c r="G55" s="423"/>
      <c r="H55" s="424"/>
    </row>
    <row r="56" spans="1:8" s="50" customFormat="1" ht="10.5" customHeight="1" x14ac:dyDescent="0.2">
      <c r="A56" s="267" t="s">
        <v>880</v>
      </c>
      <c r="B56" s="429">
        <v>0</v>
      </c>
      <c r="C56" s="259"/>
      <c r="D56" s="422"/>
      <c r="E56" s="299" t="s">
        <v>880</v>
      </c>
      <c r="F56" s="429">
        <v>0</v>
      </c>
      <c r="G56" s="423"/>
      <c r="H56" s="424"/>
    </row>
    <row r="57" spans="1:8" s="50" customFormat="1" ht="10.5" customHeight="1" x14ac:dyDescent="0.2">
      <c r="A57" s="267" t="s">
        <v>881</v>
      </c>
      <c r="B57" s="257"/>
      <c r="C57" s="434">
        <v>0</v>
      </c>
      <c r="D57" s="422"/>
      <c r="E57" s="299" t="s">
        <v>881</v>
      </c>
      <c r="F57" s="445" t="s">
        <v>882</v>
      </c>
      <c r="G57" s="425"/>
      <c r="H57" s="424"/>
    </row>
    <row r="58" spans="1:8" s="50" customFormat="1" ht="10.5" customHeight="1" x14ac:dyDescent="0.2">
      <c r="A58" s="267" t="s">
        <v>883</v>
      </c>
      <c r="B58" s="257"/>
      <c r="C58" s="259"/>
      <c r="D58" s="431">
        <f>+'CUADRO 13'!D18</f>
        <v>0</v>
      </c>
      <c r="E58" s="299" t="s">
        <v>883</v>
      </c>
      <c r="F58" s="257"/>
      <c r="G58" s="423"/>
      <c r="H58" s="426">
        <f>+'CUADRO 13'!H18</f>
        <v>0</v>
      </c>
    </row>
    <row r="59" spans="1:8" s="50" customFormat="1" ht="10.5" customHeight="1" x14ac:dyDescent="0.2">
      <c r="A59" s="267"/>
      <c r="B59" s="257"/>
      <c r="C59" s="259"/>
      <c r="D59" s="422"/>
      <c r="E59" s="299"/>
      <c r="F59" s="257"/>
      <c r="G59" s="423"/>
      <c r="H59" s="424"/>
    </row>
    <row r="60" spans="1:8" s="50" customFormat="1" ht="10.5" customHeight="1" x14ac:dyDescent="0.2">
      <c r="A60" s="171" t="s">
        <v>863</v>
      </c>
      <c r="B60" s="257"/>
      <c r="C60" s="259"/>
      <c r="D60" s="422"/>
      <c r="E60" s="215" t="s">
        <v>862</v>
      </c>
      <c r="F60" s="257"/>
      <c r="G60" s="423"/>
      <c r="H60" s="424"/>
    </row>
    <row r="61" spans="1:8" s="50" customFormat="1" ht="10.5" customHeight="1" x14ac:dyDescent="0.2">
      <c r="A61" s="267" t="s">
        <v>884</v>
      </c>
      <c r="B61" s="257"/>
      <c r="C61" s="259"/>
      <c r="D61" s="259"/>
      <c r="E61" s="299" t="s">
        <v>884</v>
      </c>
      <c r="F61" s="257"/>
      <c r="G61" s="423"/>
      <c r="H61" s="426"/>
    </row>
    <row r="62" spans="1:8" s="50" customFormat="1" ht="10.5" customHeight="1" x14ac:dyDescent="0.2">
      <c r="A62" s="286" t="s">
        <v>885</v>
      </c>
      <c r="B62" s="433"/>
      <c r="C62" s="446"/>
      <c r="D62" s="447">
        <f>C63+C67</f>
        <v>0</v>
      </c>
      <c r="E62" s="286" t="s">
        <v>885</v>
      </c>
      <c r="F62" s="433"/>
      <c r="G62" s="446"/>
      <c r="H62" s="448">
        <f>G63+G67</f>
        <v>0</v>
      </c>
    </row>
    <row r="63" spans="1:8" s="50" customFormat="1" ht="10.5" customHeight="1" x14ac:dyDescent="0.2">
      <c r="A63" s="286" t="s">
        <v>886</v>
      </c>
      <c r="B63" s="433"/>
      <c r="C63" s="449">
        <f>C64+C65</f>
        <v>0</v>
      </c>
      <c r="D63" s="450"/>
      <c r="E63" s="286" t="s">
        <v>886</v>
      </c>
      <c r="F63" s="433"/>
      <c r="G63" s="449">
        <f>G64+G65</f>
        <v>0</v>
      </c>
      <c r="H63" s="451"/>
    </row>
    <row r="64" spans="1:8" s="50" customFormat="1" ht="10.5" customHeight="1" x14ac:dyDescent="0.2">
      <c r="A64" s="287" t="s">
        <v>887</v>
      </c>
      <c r="B64" s="433"/>
      <c r="C64" s="452"/>
      <c r="D64" s="450"/>
      <c r="E64" s="287" t="s">
        <v>887</v>
      </c>
      <c r="F64" s="433"/>
      <c r="G64" s="452"/>
      <c r="H64" s="451"/>
    </row>
    <row r="65" spans="1:8" s="50" customFormat="1" ht="10.5" customHeight="1" x14ac:dyDescent="0.2">
      <c r="A65" s="287" t="s">
        <v>888</v>
      </c>
      <c r="B65" s="433"/>
      <c r="C65" s="449">
        <f>SUM(B66:B66)</f>
        <v>0</v>
      </c>
      <c r="D65" s="450"/>
      <c r="E65" s="287" t="s">
        <v>888</v>
      </c>
      <c r="F65" s="433"/>
      <c r="G65" s="449">
        <f>SUM(F66:F66)</f>
        <v>0</v>
      </c>
      <c r="H65" s="451"/>
    </row>
    <row r="66" spans="1:8" s="50" customFormat="1" ht="10.5" customHeight="1" x14ac:dyDescent="0.2">
      <c r="A66" s="287" t="s">
        <v>889</v>
      </c>
      <c r="B66" s="453">
        <v>0</v>
      </c>
      <c r="C66" s="446"/>
      <c r="D66" s="450"/>
      <c r="E66" s="287" t="s">
        <v>889</v>
      </c>
      <c r="F66" s="453">
        <v>0</v>
      </c>
      <c r="G66" s="446"/>
      <c r="H66" s="451"/>
    </row>
    <row r="67" spans="1:8" s="50" customFormat="1" ht="10.5" customHeight="1" x14ac:dyDescent="0.2">
      <c r="A67" s="286" t="s">
        <v>881</v>
      </c>
      <c r="B67" s="433"/>
      <c r="C67" s="446"/>
      <c r="D67" s="450"/>
      <c r="E67" s="286" t="s">
        <v>881</v>
      </c>
      <c r="F67" s="433"/>
      <c r="G67" s="446"/>
      <c r="H67" s="451"/>
    </row>
    <row r="68" spans="1:8" s="50" customFormat="1" ht="10.5" customHeight="1" x14ac:dyDescent="0.2">
      <c r="A68" s="286" t="s">
        <v>890</v>
      </c>
      <c r="B68" s="433"/>
      <c r="C68" s="446"/>
      <c r="D68" s="454">
        <f>C69+C73</f>
        <v>0</v>
      </c>
      <c r="E68" s="286" t="s">
        <v>890</v>
      </c>
      <c r="F68" s="433"/>
      <c r="G68" s="446"/>
      <c r="H68" s="455">
        <f>G69+G73</f>
        <v>0</v>
      </c>
    </row>
    <row r="69" spans="1:8" s="50" customFormat="1" ht="10.5" customHeight="1" x14ac:dyDescent="0.2">
      <c r="A69" s="286" t="s">
        <v>886</v>
      </c>
      <c r="B69" s="433"/>
      <c r="C69" s="449">
        <f>C70+C71</f>
        <v>0</v>
      </c>
      <c r="D69" s="456"/>
      <c r="E69" s="286" t="s">
        <v>886</v>
      </c>
      <c r="F69" s="433"/>
      <c r="G69" s="449">
        <f>G70+G71</f>
        <v>0</v>
      </c>
      <c r="H69" s="457"/>
    </row>
    <row r="70" spans="1:8" s="50" customFormat="1" ht="10.5" customHeight="1" x14ac:dyDescent="0.2">
      <c r="A70" s="287" t="s">
        <v>887</v>
      </c>
      <c r="B70" s="433"/>
      <c r="C70" s="452"/>
      <c r="D70" s="456"/>
      <c r="E70" s="287" t="s">
        <v>887</v>
      </c>
      <c r="F70" s="433"/>
      <c r="G70" s="452"/>
      <c r="H70" s="457"/>
    </row>
    <row r="71" spans="1:8" s="50" customFormat="1" ht="10.5" customHeight="1" x14ac:dyDescent="0.2">
      <c r="A71" s="287" t="s">
        <v>888</v>
      </c>
      <c r="B71" s="433"/>
      <c r="C71" s="449">
        <f>SUM(B72:B72)</f>
        <v>0</v>
      </c>
      <c r="D71" s="456"/>
      <c r="E71" s="287" t="s">
        <v>888</v>
      </c>
      <c r="F71" s="433"/>
      <c r="G71" s="449">
        <f>SUM(F72:F72)</f>
        <v>0</v>
      </c>
      <c r="H71" s="457"/>
    </row>
    <row r="72" spans="1:8" s="50" customFormat="1" ht="10.5" customHeight="1" x14ac:dyDescent="0.2">
      <c r="A72" s="287" t="s">
        <v>889</v>
      </c>
      <c r="B72" s="453">
        <v>0</v>
      </c>
      <c r="C72" s="446"/>
      <c r="D72" s="456"/>
      <c r="E72" s="287" t="s">
        <v>889</v>
      </c>
      <c r="F72" s="453">
        <v>0</v>
      </c>
      <c r="G72" s="446"/>
      <c r="H72" s="457"/>
    </row>
    <row r="73" spans="1:8" s="50" customFormat="1" ht="10.5" customHeight="1" x14ac:dyDescent="0.2">
      <c r="A73" s="286" t="s">
        <v>881</v>
      </c>
      <c r="B73" s="433"/>
      <c r="C73" s="452">
        <v>0</v>
      </c>
      <c r="D73" s="456"/>
      <c r="E73" s="286" t="s">
        <v>881</v>
      </c>
      <c r="F73" s="433"/>
      <c r="G73" s="452">
        <v>0</v>
      </c>
      <c r="H73" s="457"/>
    </row>
    <row r="74" spans="1:8" s="50" customFormat="1" ht="10.5" customHeight="1" x14ac:dyDescent="0.2">
      <c r="A74" s="267" t="s">
        <v>891</v>
      </c>
      <c r="B74" s="257"/>
      <c r="C74" s="259"/>
      <c r="D74" s="458"/>
      <c r="E74" s="299" t="s">
        <v>892</v>
      </c>
      <c r="F74" s="257"/>
      <c r="G74" s="423"/>
      <c r="H74" s="439">
        <f>+'CUADRO 13'!H30</f>
        <v>0</v>
      </c>
    </row>
    <row r="75" spans="1:8" s="50" customFormat="1" ht="10.5" customHeight="1" x14ac:dyDescent="0.2">
      <c r="A75" s="170" t="s">
        <v>893</v>
      </c>
      <c r="B75" s="257"/>
      <c r="C75" s="259"/>
      <c r="D75" s="232">
        <f>SUM(D43:D74)</f>
        <v>0</v>
      </c>
      <c r="E75" s="221" t="s">
        <v>893</v>
      </c>
      <c r="F75" s="257"/>
      <c r="G75" s="423"/>
      <c r="H75" s="173">
        <f>SUM(H43:H74)</f>
        <v>0</v>
      </c>
    </row>
    <row r="76" spans="1:8" s="50" customFormat="1" ht="10.5" customHeight="1" x14ac:dyDescent="0.2">
      <c r="A76" s="171" t="s">
        <v>894</v>
      </c>
      <c r="B76" s="257"/>
      <c r="C76" s="259"/>
      <c r="D76" s="422"/>
      <c r="E76" s="215" t="s">
        <v>895</v>
      </c>
      <c r="F76" s="257"/>
      <c r="G76" s="423"/>
      <c r="H76" s="424"/>
    </row>
    <row r="77" spans="1:8" s="86" customFormat="1" ht="11.25" customHeight="1" thickBot="1" x14ac:dyDescent="0.25">
      <c r="A77" s="521" t="s">
        <v>715</v>
      </c>
      <c r="B77" s="522"/>
      <c r="C77" s="222"/>
      <c r="D77" s="223">
        <f>D75+D76</f>
        <v>0</v>
      </c>
      <c r="E77" s="523" t="s">
        <v>715</v>
      </c>
      <c r="F77" s="522"/>
      <c r="G77" s="219"/>
      <c r="H77" s="197">
        <f>H75+H76</f>
        <v>0</v>
      </c>
    </row>
    <row r="78" spans="1:8" s="50" customFormat="1" ht="9.75" customHeight="1" x14ac:dyDescent="0.2">
      <c r="A78" s="60"/>
      <c r="B78" s="49"/>
      <c r="C78" s="49"/>
      <c r="D78" s="49"/>
      <c r="E78" s="49"/>
      <c r="F78" s="49"/>
      <c r="G78" s="49"/>
      <c r="H78" s="25"/>
    </row>
    <row r="79" spans="1:8" s="50" customFormat="1" ht="9.75" customHeight="1" x14ac:dyDescent="0.2"/>
    <row r="80" spans="1:8" s="50" customFormat="1" ht="6.75" customHeight="1" x14ac:dyDescent="0.2"/>
    <row r="81" spans="8:8" s="50" customFormat="1" ht="9" customHeight="1" x14ac:dyDescent="0.2">
      <c r="H81" s="149"/>
    </row>
    <row r="82" spans="8:8" s="50" customFormat="1" ht="6.75" customHeight="1" x14ac:dyDescent="0.2"/>
    <row r="83" spans="8:8" s="50" customFormat="1" ht="6.75" customHeight="1" x14ac:dyDescent="0.2"/>
    <row r="84" spans="8:8" s="50" customFormat="1" ht="9.75" customHeight="1" x14ac:dyDescent="0.2"/>
    <row r="85" spans="8:8" s="50" customFormat="1" ht="9" customHeight="1" x14ac:dyDescent="0.2"/>
    <row r="86" spans="8:8" s="50" customFormat="1" ht="9" customHeight="1" x14ac:dyDescent="0.2"/>
    <row r="87" spans="8:8" s="50" customFormat="1" ht="7.5" customHeight="1" x14ac:dyDescent="0.2"/>
    <row r="88" spans="8:8" s="50" customFormat="1" ht="9.75" customHeight="1" x14ac:dyDescent="0.2"/>
    <row r="89" spans="8:8" s="50" customFormat="1" ht="9" customHeight="1" x14ac:dyDescent="0.2"/>
    <row r="90" spans="8:8" s="50" customFormat="1" ht="9" customHeight="1" x14ac:dyDescent="0.2"/>
    <row r="91" spans="8:8" s="50" customFormat="1" ht="6.75" customHeight="1" x14ac:dyDescent="0.2"/>
    <row r="92" spans="8:8" s="50" customFormat="1" ht="9.75" customHeight="1" x14ac:dyDescent="0.2"/>
    <row r="93" spans="8:8" s="50" customFormat="1" ht="9.75" customHeight="1" x14ac:dyDescent="0.2"/>
    <row r="94" spans="8:8" s="50" customFormat="1" ht="9.75" customHeight="1" x14ac:dyDescent="0.2"/>
    <row r="95" spans="8:8" s="50" customFormat="1" ht="9" customHeight="1" x14ac:dyDescent="0.2"/>
    <row r="96" spans="8:8" s="50" customFormat="1" x14ac:dyDescent="0.2"/>
    <row r="97" s="50" customFormat="1" x14ac:dyDescent="0.2"/>
    <row r="98" s="50" customFormat="1" x14ac:dyDescent="0.2"/>
    <row r="99" s="50" customFormat="1" x14ac:dyDescent="0.2"/>
    <row r="100" s="50" customFormat="1" x14ac:dyDescent="0.2"/>
    <row r="101" s="50" customFormat="1" x14ac:dyDescent="0.2"/>
    <row r="102" s="50" customFormat="1" x14ac:dyDescent="0.2"/>
    <row r="103" s="50" customFormat="1" x14ac:dyDescent="0.2"/>
    <row r="104" s="50" customFormat="1" x14ac:dyDescent="0.2"/>
    <row r="105" s="50" customFormat="1" x14ac:dyDescent="0.2"/>
    <row r="106" s="50" customFormat="1" x14ac:dyDescent="0.2"/>
    <row r="107" s="50" customFormat="1" x14ac:dyDescent="0.2"/>
    <row r="108" s="50" customFormat="1" x14ac:dyDescent="0.2"/>
    <row r="109" s="50" customFormat="1" x14ac:dyDescent="0.2"/>
    <row r="110" s="50" customFormat="1" x14ac:dyDescent="0.2"/>
    <row r="111" s="50" customFormat="1" x14ac:dyDescent="0.2"/>
    <row r="112" s="50" customFormat="1" x14ac:dyDescent="0.2"/>
    <row r="113" s="50" customFormat="1" x14ac:dyDescent="0.2"/>
    <row r="114" s="50" customFormat="1" x14ac:dyDescent="0.2"/>
    <row r="115" s="50" customFormat="1" x14ac:dyDescent="0.2"/>
    <row r="116" s="50" customFormat="1" x14ac:dyDescent="0.2"/>
    <row r="117" s="50" customFormat="1" x14ac:dyDescent="0.2"/>
    <row r="118" s="50" customFormat="1" x14ac:dyDescent="0.2"/>
    <row r="119" s="50" customFormat="1" x14ac:dyDescent="0.2"/>
    <row r="120" s="50" customFormat="1" x14ac:dyDescent="0.2"/>
    <row r="121" s="50" customFormat="1" x14ac:dyDescent="0.2"/>
    <row r="122" s="50" customFormat="1" x14ac:dyDescent="0.2"/>
    <row r="123" s="50" customFormat="1" x14ac:dyDescent="0.2"/>
    <row r="124" s="50" customFormat="1" x14ac:dyDescent="0.2"/>
    <row r="125" s="50" customFormat="1" x14ac:dyDescent="0.2"/>
    <row r="126" s="50" customFormat="1" x14ac:dyDescent="0.2"/>
    <row r="127" s="50" customFormat="1" x14ac:dyDescent="0.2"/>
    <row r="128" s="50" customFormat="1" x14ac:dyDescent="0.2"/>
    <row r="129" s="50" customFormat="1" x14ac:dyDescent="0.2"/>
    <row r="130" s="50" customFormat="1" x14ac:dyDescent="0.2"/>
    <row r="131" s="50" customFormat="1" x14ac:dyDescent="0.2"/>
    <row r="132" s="50" customFormat="1" x14ac:dyDescent="0.2"/>
    <row r="133" s="50" customFormat="1" x14ac:dyDescent="0.2"/>
    <row r="134" s="50" customFormat="1" x14ac:dyDescent="0.2"/>
    <row r="135" s="50" customFormat="1" x14ac:dyDescent="0.2"/>
    <row r="136" s="50" customFormat="1" x14ac:dyDescent="0.2"/>
    <row r="137" s="50" customFormat="1" x14ac:dyDescent="0.2"/>
    <row r="138" s="50" customFormat="1" x14ac:dyDescent="0.2"/>
    <row r="139" s="50" customFormat="1" x14ac:dyDescent="0.2"/>
    <row r="140" s="50" customFormat="1" x14ac:dyDescent="0.2"/>
    <row r="141" s="50" customFormat="1" x14ac:dyDescent="0.2"/>
    <row r="142" s="50" customFormat="1" x14ac:dyDescent="0.2"/>
    <row r="143" s="50" customFormat="1" x14ac:dyDescent="0.2"/>
    <row r="144" s="50" customFormat="1" x14ac:dyDescent="0.2"/>
    <row r="145" s="50" customFormat="1" x14ac:dyDescent="0.2"/>
    <row r="146" s="50" customFormat="1" x14ac:dyDescent="0.2"/>
    <row r="147" s="50" customFormat="1" x14ac:dyDescent="0.2"/>
    <row r="148" s="50" customFormat="1" x14ac:dyDescent="0.2"/>
  </sheetData>
  <sheetProtection selectLockedCells="1"/>
  <mergeCells count="15">
    <mergeCell ref="A77:B77"/>
    <mergeCell ref="E77:F77"/>
    <mergeCell ref="A6:B7"/>
    <mergeCell ref="A36:B36"/>
    <mergeCell ref="C6:D6"/>
    <mergeCell ref="E6:F7"/>
    <mergeCell ref="E36:F36"/>
    <mergeCell ref="C40:D40"/>
    <mergeCell ref="A1:H1"/>
    <mergeCell ref="G6:H6"/>
    <mergeCell ref="G40:H40"/>
    <mergeCell ref="E40:F41"/>
    <mergeCell ref="A3:H3"/>
    <mergeCell ref="A2:H2"/>
    <mergeCell ref="A40:B41"/>
  </mergeCells>
  <phoneticPr fontId="0" type="noConversion"/>
  <dataValidations xWindow="896" yWindow="401" count="3">
    <dataValidation allowBlank="1" showInputMessage="1" showErrorMessage="1" promptTitle="POR FAVOR....." prompt="Determinar por diferencia el Deficit o Superavit Financiero, dicho valor debe ser igual en los cuadros 3 y 4" sqref="H76 H35 D35 D76"/>
    <dataValidation errorStyle="warning" allowBlank="1" showInputMessage="1" showErrorMessage="1" promptTitle="POR FAVOR....." prompt="Desglosar el monto de prestamos por sector." sqref="C65 H47 D47 G48 G50 C50 C48 C63 D62 D68 C69 C71 G65 G63 H62 H68 G69 G71"/>
    <dataValidation allowBlank="1" showInputMessage="1" showErrorMessage="1" promptTitle="POR FAVOR....." prompt="Detallar en la columna de parcial el tipo de mercaderia" sqref="H20 D20"/>
  </dataValidations>
  <printOptions horizontalCentered="1"/>
  <pageMargins left="0.23622047244094491" right="0.31496062992125984" top="0.59055118110236227" bottom="0.35433070866141736" header="0" footer="0"/>
  <pageSetup scale="75" orientation="portrait" horizontalDpi="180" verticalDpi="18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F257"/>
  <sheetViews>
    <sheetView showGridLines="0" showZeros="0" workbookViewId="0">
      <selection activeCell="E74" sqref="E74:E78"/>
    </sheetView>
  </sheetViews>
  <sheetFormatPr baseColWidth="10" defaultColWidth="9.140625" defaultRowHeight="11.25" x14ac:dyDescent="0.2"/>
  <cols>
    <col min="1" max="1" width="10.140625" style="241" customWidth="1"/>
    <col min="2" max="2" width="60.140625" style="241" customWidth="1"/>
    <col min="3" max="3" width="16" style="241" customWidth="1"/>
    <col min="4" max="6" width="15.7109375" style="241" customWidth="1"/>
    <col min="7" max="8" width="9.7109375" style="241" customWidth="1"/>
    <col min="9" max="256" width="11.42578125" style="241" customWidth="1"/>
    <col min="257" max="16384" width="9.140625" style="241"/>
  </cols>
  <sheetData>
    <row r="1" spans="1:6" s="179" customFormat="1" ht="12.75" x14ac:dyDescent="0.2">
      <c r="A1" s="525" t="s">
        <v>706</v>
      </c>
      <c r="B1" s="525"/>
      <c r="C1" s="525"/>
      <c r="D1" s="525"/>
      <c r="E1" s="525"/>
      <c r="F1" s="525"/>
    </row>
    <row r="2" spans="1:6" s="179" customFormat="1" ht="12.75" x14ac:dyDescent="0.2">
      <c r="A2" s="525" t="s">
        <v>707</v>
      </c>
      <c r="B2" s="525"/>
      <c r="C2" s="525"/>
      <c r="D2" s="525"/>
      <c r="E2" s="525"/>
      <c r="F2" s="525"/>
    </row>
    <row r="3" spans="1:6" s="179" customFormat="1" ht="12.75" x14ac:dyDescent="0.2">
      <c r="A3" s="525" t="s">
        <v>896</v>
      </c>
      <c r="B3" s="525"/>
      <c r="C3" s="525"/>
      <c r="D3" s="525"/>
      <c r="E3" s="525"/>
      <c r="F3" s="525"/>
    </row>
    <row r="4" spans="1:6" x14ac:dyDescent="0.2">
      <c r="A4" s="239"/>
      <c r="B4" s="239"/>
      <c r="C4" s="240"/>
      <c r="D4" s="239"/>
      <c r="E4" s="239"/>
      <c r="F4" s="239"/>
    </row>
    <row r="5" spans="1:6" s="179" customFormat="1" ht="12" thickBot="1" x14ac:dyDescent="0.25">
      <c r="A5" s="16" t="str">
        <f>+'CUADRO 13'!A5</f>
        <v>NOMBRE DEL ORGANISMO:</v>
      </c>
      <c r="B5" s="16"/>
      <c r="C5" s="15" t="str">
        <f>+'CUADRO 13'!E5</f>
        <v xml:space="preserve">EJERCICIO FISCAL:  </v>
      </c>
      <c r="D5" s="16"/>
      <c r="E5" s="16"/>
      <c r="F5" s="17" t="s">
        <v>897</v>
      </c>
    </row>
    <row r="6" spans="1:6" s="179" customFormat="1" ht="12.75" customHeight="1" x14ac:dyDescent="0.2">
      <c r="A6" s="9" t="s">
        <v>898</v>
      </c>
      <c r="B6" s="528" t="s">
        <v>899</v>
      </c>
      <c r="C6" s="529" t="s">
        <v>900</v>
      </c>
      <c r="D6" s="530"/>
      <c r="E6" s="529" t="s">
        <v>901</v>
      </c>
      <c r="F6" s="531"/>
    </row>
    <row r="7" spans="1:6" s="179" customFormat="1" x14ac:dyDescent="0.2">
      <c r="A7" s="10" t="s">
        <v>902</v>
      </c>
      <c r="B7" s="509"/>
      <c r="C7" s="11" t="s">
        <v>714</v>
      </c>
      <c r="D7" s="14" t="s">
        <v>715</v>
      </c>
      <c r="E7" s="12" t="s">
        <v>714</v>
      </c>
      <c r="F7" s="13" t="s">
        <v>715</v>
      </c>
    </row>
    <row r="8" spans="1:6" s="179" customFormat="1" ht="9.9499999999999993" customHeight="1" x14ac:dyDescent="0.2">
      <c r="A8" s="180">
        <v>200</v>
      </c>
      <c r="B8" s="181" t="s">
        <v>903</v>
      </c>
      <c r="C8" s="242"/>
      <c r="D8" s="182">
        <f>+C9+C18+C25+C32+C33+C41+C44+C49</f>
        <v>0</v>
      </c>
      <c r="E8" s="242"/>
      <c r="F8" s="269">
        <f>+E9+E18+E25+E32+E33+E41+E44+E49</f>
        <v>0</v>
      </c>
    </row>
    <row r="9" spans="1:6" s="179" customFormat="1" ht="9.9499999999999993" customHeight="1" x14ac:dyDescent="0.2">
      <c r="A9" s="180">
        <v>210</v>
      </c>
      <c r="B9" s="183" t="s">
        <v>904</v>
      </c>
      <c r="C9" s="184">
        <f>+C10+C11+C12+C13+C14+C15+C16+C17</f>
        <v>0</v>
      </c>
      <c r="D9" s="243"/>
      <c r="E9" s="184">
        <f>+E10+E11+E12+E13+E14+E15+E16+E17</f>
        <v>0</v>
      </c>
      <c r="F9" s="270"/>
    </row>
    <row r="10" spans="1:6" s="179" customFormat="1" ht="9.9499999999999993" customHeight="1" x14ac:dyDescent="0.2">
      <c r="A10" s="244">
        <v>211</v>
      </c>
      <c r="B10" s="245" t="s">
        <v>905</v>
      </c>
      <c r="C10" s="246"/>
      <c r="D10" s="243"/>
      <c r="E10" s="246"/>
      <c r="F10" s="270"/>
    </row>
    <row r="11" spans="1:6" s="179" customFormat="1" ht="9.9499999999999993" customHeight="1" x14ac:dyDescent="0.2">
      <c r="A11" s="244">
        <v>212</v>
      </c>
      <c r="B11" s="245" t="s">
        <v>906</v>
      </c>
      <c r="C11" s="246"/>
      <c r="D11" s="243"/>
      <c r="E11" s="246"/>
      <c r="F11" s="270"/>
    </row>
    <row r="12" spans="1:6" s="179" customFormat="1" ht="9.9499999999999993" customHeight="1" x14ac:dyDescent="0.2">
      <c r="A12" s="244">
        <v>213</v>
      </c>
      <c r="B12" s="245" t="s">
        <v>907</v>
      </c>
      <c r="C12" s="246"/>
      <c r="D12" s="243"/>
      <c r="E12" s="246"/>
      <c r="F12" s="270"/>
    </row>
    <row r="13" spans="1:6" s="179" customFormat="1" ht="9.9499999999999993" customHeight="1" x14ac:dyDescent="0.2">
      <c r="A13" s="244">
        <v>2141</v>
      </c>
      <c r="B13" s="245" t="s">
        <v>908</v>
      </c>
      <c r="C13" s="246"/>
      <c r="D13" s="243"/>
      <c r="E13" s="246"/>
      <c r="F13" s="270"/>
    </row>
    <row r="14" spans="1:6" s="179" customFormat="1" ht="9.9499999999999993" customHeight="1" x14ac:dyDescent="0.2">
      <c r="A14" s="244">
        <v>2142</v>
      </c>
      <c r="B14" s="245" t="s">
        <v>909</v>
      </c>
      <c r="C14" s="246"/>
      <c r="D14" s="243"/>
      <c r="E14" s="246"/>
      <c r="F14" s="270"/>
    </row>
    <row r="15" spans="1:6" s="179" customFormat="1" ht="9.9499999999999993" customHeight="1" x14ac:dyDescent="0.2">
      <c r="A15" s="244">
        <v>2143</v>
      </c>
      <c r="B15" s="245" t="s">
        <v>910</v>
      </c>
      <c r="C15" s="246"/>
      <c r="D15" s="243"/>
      <c r="E15" s="246"/>
      <c r="F15" s="270"/>
    </row>
    <row r="16" spans="1:6" s="179" customFormat="1" ht="9.9499999999999993" customHeight="1" x14ac:dyDescent="0.2">
      <c r="A16" s="244">
        <v>2144</v>
      </c>
      <c r="B16" s="245" t="s">
        <v>911</v>
      </c>
      <c r="C16" s="246"/>
      <c r="D16" s="243"/>
      <c r="E16" s="246"/>
      <c r="F16" s="270"/>
    </row>
    <row r="17" spans="1:6" s="179" customFormat="1" ht="9.9499999999999993" customHeight="1" x14ac:dyDescent="0.2">
      <c r="A17" s="244">
        <v>2149</v>
      </c>
      <c r="B17" s="245" t="s">
        <v>912</v>
      </c>
      <c r="C17" s="246"/>
      <c r="D17" s="243"/>
      <c r="E17" s="246"/>
      <c r="F17" s="270"/>
    </row>
    <row r="18" spans="1:6" s="179" customFormat="1" ht="9.9499999999999993" customHeight="1" x14ac:dyDescent="0.2">
      <c r="A18" s="180">
        <v>220</v>
      </c>
      <c r="B18" s="183" t="s">
        <v>913</v>
      </c>
      <c r="C18" s="184">
        <f>+C19+C20+C21+C22+C23+C24</f>
        <v>0</v>
      </c>
      <c r="D18" s="243"/>
      <c r="E18" s="184">
        <f>+E19+E20+E21+E22+E23+E24</f>
        <v>0</v>
      </c>
      <c r="F18" s="270"/>
    </row>
    <row r="19" spans="1:6" s="179" customFormat="1" ht="9.9499999999999993" customHeight="1" x14ac:dyDescent="0.2">
      <c r="A19" s="244">
        <v>221</v>
      </c>
      <c r="B19" s="245" t="s">
        <v>914</v>
      </c>
      <c r="C19" s="243"/>
      <c r="D19" s="243"/>
      <c r="E19" s="243"/>
      <c r="F19" s="270"/>
    </row>
    <row r="20" spans="1:6" s="179" customFormat="1" ht="9.9499999999999993" customHeight="1" x14ac:dyDescent="0.2">
      <c r="A20" s="180" t="s">
        <v>915</v>
      </c>
      <c r="B20" s="183" t="s">
        <v>916</v>
      </c>
      <c r="C20" s="185"/>
      <c r="D20" s="243"/>
      <c r="E20" s="185"/>
      <c r="F20" s="270"/>
    </row>
    <row r="21" spans="1:6" s="179" customFormat="1" ht="9.9499999999999993" customHeight="1" x14ac:dyDescent="0.2">
      <c r="A21" s="244">
        <v>223</v>
      </c>
      <c r="B21" s="245" t="s">
        <v>917</v>
      </c>
      <c r="C21" s="243"/>
      <c r="D21" s="243"/>
      <c r="E21" s="243"/>
      <c r="F21" s="270"/>
    </row>
    <row r="22" spans="1:6" s="179" customFormat="1" ht="9.9499999999999993" customHeight="1" x14ac:dyDescent="0.2">
      <c r="A22" s="244">
        <v>224</v>
      </c>
      <c r="B22" s="245" t="s">
        <v>747</v>
      </c>
      <c r="C22" s="243"/>
      <c r="D22" s="243"/>
      <c r="E22" s="243"/>
      <c r="F22" s="270"/>
    </row>
    <row r="23" spans="1:6" s="179" customFormat="1" ht="9.9499999999999993" customHeight="1" x14ac:dyDescent="0.2">
      <c r="A23" s="244">
        <v>225</v>
      </c>
      <c r="B23" s="245" t="s">
        <v>918</v>
      </c>
      <c r="C23" s="243"/>
      <c r="D23" s="243"/>
      <c r="E23" s="243"/>
      <c r="F23" s="270"/>
    </row>
    <row r="24" spans="1:6" s="179" customFormat="1" ht="9.9499999999999993" customHeight="1" x14ac:dyDescent="0.2">
      <c r="A24" s="244">
        <v>229</v>
      </c>
      <c r="B24" s="245" t="s">
        <v>919</v>
      </c>
      <c r="C24" s="243"/>
      <c r="D24" s="243"/>
      <c r="E24" s="243"/>
      <c r="F24" s="270"/>
    </row>
    <row r="25" spans="1:6" s="179" customFormat="1" ht="9.9499999999999993" customHeight="1" x14ac:dyDescent="0.2">
      <c r="A25" s="180">
        <v>230</v>
      </c>
      <c r="B25" s="183" t="s">
        <v>920</v>
      </c>
      <c r="C25" s="186">
        <f>+C26+C27+C28+C29+C30+C31</f>
        <v>0</v>
      </c>
      <c r="D25" s="243"/>
      <c r="E25" s="186">
        <f>+E26+E27+E28+E29+E30+E31</f>
        <v>0</v>
      </c>
      <c r="F25" s="270"/>
    </row>
    <row r="26" spans="1:6" s="179" customFormat="1" ht="9.9499999999999993" customHeight="1" x14ac:dyDescent="0.2">
      <c r="A26" s="244">
        <v>231</v>
      </c>
      <c r="B26" s="245" t="s">
        <v>921</v>
      </c>
      <c r="C26" s="185"/>
      <c r="D26" s="243"/>
      <c r="E26" s="185"/>
      <c r="F26" s="270"/>
    </row>
    <row r="27" spans="1:6" s="179" customFormat="1" ht="9.9499999999999993" customHeight="1" x14ac:dyDescent="0.2">
      <c r="A27" s="244">
        <v>232</v>
      </c>
      <c r="B27" s="245" t="s">
        <v>922</v>
      </c>
      <c r="C27" s="185"/>
      <c r="D27" s="243"/>
      <c r="E27" s="185"/>
      <c r="F27" s="270"/>
    </row>
    <row r="28" spans="1:6" s="179" customFormat="1" ht="9.9499999999999993" customHeight="1" x14ac:dyDescent="0.2">
      <c r="A28" s="180" t="s">
        <v>923</v>
      </c>
      <c r="B28" s="183" t="s">
        <v>924</v>
      </c>
      <c r="C28" s="185"/>
      <c r="D28" s="243"/>
      <c r="E28" s="185"/>
      <c r="F28" s="270"/>
    </row>
    <row r="29" spans="1:6" s="179" customFormat="1" ht="9.9499999999999993" customHeight="1" x14ac:dyDescent="0.2">
      <c r="A29" s="244">
        <v>234</v>
      </c>
      <c r="B29" s="245" t="s">
        <v>925</v>
      </c>
      <c r="C29" s="243"/>
      <c r="D29" s="243"/>
      <c r="E29" s="243"/>
      <c r="F29" s="270"/>
    </row>
    <row r="30" spans="1:6" s="179" customFormat="1" ht="9.9499999999999993" customHeight="1" x14ac:dyDescent="0.2">
      <c r="A30" s="244">
        <v>235</v>
      </c>
      <c r="B30" s="245" t="s">
        <v>926</v>
      </c>
      <c r="C30" s="243"/>
      <c r="D30" s="243"/>
      <c r="E30" s="243"/>
      <c r="F30" s="270"/>
    </row>
    <row r="31" spans="1:6" s="179" customFormat="1" ht="9.9499999999999993" customHeight="1" x14ac:dyDescent="0.2">
      <c r="A31" s="244">
        <v>236</v>
      </c>
      <c r="B31" s="245" t="s">
        <v>927</v>
      </c>
      <c r="C31" s="243"/>
      <c r="D31" s="243"/>
      <c r="E31" s="243"/>
      <c r="F31" s="270"/>
    </row>
    <row r="32" spans="1:6" s="179" customFormat="1" ht="9.9499999999999993" customHeight="1" x14ac:dyDescent="0.2">
      <c r="A32" s="180">
        <v>240</v>
      </c>
      <c r="B32" s="183" t="s">
        <v>928</v>
      </c>
      <c r="C32" s="185"/>
      <c r="D32" s="243"/>
      <c r="E32" s="185"/>
      <c r="F32" s="270"/>
    </row>
    <row r="33" spans="1:6" s="179" customFormat="1" ht="9.9499999999999993" customHeight="1" x14ac:dyDescent="0.2">
      <c r="A33" s="180">
        <v>250</v>
      </c>
      <c r="B33" s="187" t="s">
        <v>929</v>
      </c>
      <c r="C33" s="184">
        <f>+C34+C35+C36+C37+C38+C39+C40</f>
        <v>0</v>
      </c>
      <c r="D33" s="243"/>
      <c r="E33" s="184">
        <f>+E34+E35+E36+E37+E38+E39+E40</f>
        <v>0</v>
      </c>
      <c r="F33" s="270"/>
    </row>
    <row r="34" spans="1:6" s="179" customFormat="1" ht="9.9499999999999993" customHeight="1" x14ac:dyDescent="0.2">
      <c r="A34" s="247" t="s">
        <v>930</v>
      </c>
      <c r="B34" s="245" t="s">
        <v>931</v>
      </c>
      <c r="C34" s="243"/>
      <c r="D34" s="243"/>
      <c r="E34" s="243"/>
      <c r="F34" s="270"/>
    </row>
    <row r="35" spans="1:6" s="179" customFormat="1" ht="9.9499999999999993" customHeight="1" x14ac:dyDescent="0.2">
      <c r="A35" s="244">
        <v>253</v>
      </c>
      <c r="B35" s="245" t="s">
        <v>932</v>
      </c>
      <c r="C35" s="243"/>
      <c r="D35" s="243"/>
      <c r="E35" s="243"/>
      <c r="F35" s="270"/>
    </row>
    <row r="36" spans="1:6" s="179" customFormat="1" ht="9.9499999999999993" customHeight="1" x14ac:dyDescent="0.2">
      <c r="A36" s="244">
        <v>254</v>
      </c>
      <c r="B36" s="248" t="s">
        <v>933</v>
      </c>
      <c r="C36" s="243"/>
      <c r="D36" s="243"/>
      <c r="E36" s="243"/>
      <c r="F36" s="270"/>
    </row>
    <row r="37" spans="1:6" s="179" customFormat="1" ht="9.9499999999999993" customHeight="1" x14ac:dyDescent="0.2">
      <c r="A37" s="244">
        <v>255</v>
      </c>
      <c r="B37" s="248" t="s">
        <v>934</v>
      </c>
      <c r="C37" s="243"/>
      <c r="D37" s="243"/>
      <c r="E37" s="243"/>
      <c r="F37" s="270"/>
    </row>
    <row r="38" spans="1:6" s="179" customFormat="1" ht="9.9499999999999993" customHeight="1" x14ac:dyDescent="0.2">
      <c r="A38" s="244">
        <v>256</v>
      </c>
      <c r="B38" s="245" t="s">
        <v>935</v>
      </c>
      <c r="C38" s="243"/>
      <c r="D38" s="243"/>
      <c r="E38" s="243"/>
      <c r="F38" s="270"/>
    </row>
    <row r="39" spans="1:6" s="179" customFormat="1" ht="9.9499999999999993" customHeight="1" x14ac:dyDescent="0.2">
      <c r="A39" s="244">
        <v>257</v>
      </c>
      <c r="B39" s="245" t="s">
        <v>936</v>
      </c>
      <c r="C39" s="243"/>
      <c r="D39" s="243"/>
      <c r="E39" s="243"/>
      <c r="F39" s="270"/>
    </row>
    <row r="40" spans="1:6" s="179" customFormat="1" ht="9.9499999999999993" customHeight="1" x14ac:dyDescent="0.2">
      <c r="A40" s="244">
        <v>259</v>
      </c>
      <c r="B40" s="245" t="s">
        <v>937</v>
      </c>
      <c r="C40" s="243"/>
      <c r="D40" s="243"/>
      <c r="E40" s="243"/>
      <c r="F40" s="270"/>
    </row>
    <row r="41" spans="1:6" s="179" customFormat="1" ht="9.9499999999999993" customHeight="1" x14ac:dyDescent="0.2">
      <c r="A41" s="180">
        <v>260</v>
      </c>
      <c r="B41" s="183" t="s">
        <v>938</v>
      </c>
      <c r="C41" s="184">
        <f>+C42+C43</f>
        <v>0</v>
      </c>
      <c r="D41" s="243"/>
      <c r="E41" s="184">
        <f>+E42+E43</f>
        <v>0</v>
      </c>
      <c r="F41" s="270"/>
    </row>
    <row r="42" spans="1:6" s="179" customFormat="1" ht="9.9499999999999993" customHeight="1" x14ac:dyDescent="0.2">
      <c r="A42" s="244" t="s">
        <v>939</v>
      </c>
      <c r="B42" s="245" t="s">
        <v>940</v>
      </c>
      <c r="C42" s="243"/>
      <c r="D42" s="243"/>
      <c r="E42" s="243"/>
      <c r="F42" s="270"/>
    </row>
    <row r="43" spans="1:6" s="179" customFormat="1" ht="9.9499999999999993" customHeight="1" x14ac:dyDescent="0.2">
      <c r="A43" s="244" t="s">
        <v>941</v>
      </c>
      <c r="B43" s="245" t="s">
        <v>942</v>
      </c>
      <c r="C43" s="243"/>
      <c r="D43" s="243"/>
      <c r="E43" s="243"/>
      <c r="F43" s="270"/>
    </row>
    <row r="44" spans="1:6" s="179" customFormat="1" ht="9.9499999999999993" customHeight="1" x14ac:dyDescent="0.2">
      <c r="A44" s="180">
        <v>270</v>
      </c>
      <c r="B44" s="183" t="s">
        <v>943</v>
      </c>
      <c r="C44" s="186">
        <f>+C45+C46+C47+C48</f>
        <v>0</v>
      </c>
      <c r="D44" s="243"/>
      <c r="E44" s="186">
        <f>+E45+E46+E47+E48</f>
        <v>0</v>
      </c>
      <c r="F44" s="270"/>
    </row>
    <row r="45" spans="1:6" s="179" customFormat="1" ht="9.9499999999999993" customHeight="1" x14ac:dyDescent="0.2">
      <c r="A45" s="244" t="s">
        <v>944</v>
      </c>
      <c r="B45" s="245" t="s">
        <v>945</v>
      </c>
      <c r="C45" s="243"/>
      <c r="D45" s="243"/>
      <c r="E45" s="243"/>
      <c r="F45" s="270"/>
    </row>
    <row r="46" spans="1:6" s="179" customFormat="1" ht="9.9499999999999993" customHeight="1" x14ac:dyDescent="0.2">
      <c r="A46" s="244" t="s">
        <v>946</v>
      </c>
      <c r="B46" s="245" t="s">
        <v>947</v>
      </c>
      <c r="C46" s="243"/>
      <c r="D46" s="243"/>
      <c r="E46" s="243"/>
      <c r="F46" s="270"/>
    </row>
    <row r="47" spans="1:6" s="179" customFormat="1" ht="9.9499999999999993" customHeight="1" x14ac:dyDescent="0.2">
      <c r="A47" s="244">
        <v>274</v>
      </c>
      <c r="B47" s="245" t="s">
        <v>948</v>
      </c>
      <c r="C47" s="243"/>
      <c r="D47" s="243"/>
      <c r="E47" s="243"/>
      <c r="F47" s="270"/>
    </row>
    <row r="48" spans="1:6" s="179" customFormat="1" ht="9.9499999999999993" customHeight="1" x14ac:dyDescent="0.2">
      <c r="A48" s="244">
        <v>275</v>
      </c>
      <c r="B48" s="245" t="s">
        <v>949</v>
      </c>
      <c r="C48" s="243"/>
      <c r="D48" s="243"/>
      <c r="E48" s="243"/>
      <c r="F48" s="270"/>
    </row>
    <row r="49" spans="1:6" s="179" customFormat="1" ht="9.9499999999999993" customHeight="1" x14ac:dyDescent="0.2">
      <c r="A49" s="180">
        <v>290</v>
      </c>
      <c r="B49" s="183" t="s">
        <v>950</v>
      </c>
      <c r="C49" s="186">
        <f>+C50+C51+C52</f>
        <v>0</v>
      </c>
      <c r="D49" s="243"/>
      <c r="E49" s="186">
        <f>+E50+E51+E52</f>
        <v>0</v>
      </c>
      <c r="F49" s="270"/>
    </row>
    <row r="50" spans="1:6" s="179" customFormat="1" ht="9.9499999999999993" customHeight="1" x14ac:dyDescent="0.2">
      <c r="A50" s="244">
        <v>291</v>
      </c>
      <c r="B50" s="245" t="s">
        <v>951</v>
      </c>
      <c r="C50" s="243"/>
      <c r="D50" s="243"/>
      <c r="E50" s="243"/>
      <c r="F50" s="270"/>
    </row>
    <row r="51" spans="1:6" s="179" customFormat="1" ht="9.9499999999999993" customHeight="1" x14ac:dyDescent="0.2">
      <c r="A51" s="244">
        <v>292</v>
      </c>
      <c r="B51" s="245" t="s">
        <v>952</v>
      </c>
      <c r="C51" s="243"/>
      <c r="D51" s="243"/>
      <c r="E51" s="243"/>
      <c r="F51" s="270"/>
    </row>
    <row r="52" spans="1:6" s="179" customFormat="1" ht="9.9499999999999993" customHeight="1" x14ac:dyDescent="0.2">
      <c r="A52" s="244" t="s">
        <v>953</v>
      </c>
      <c r="B52" s="245" t="s">
        <v>954</v>
      </c>
      <c r="C52" s="243"/>
      <c r="D52" s="243"/>
      <c r="E52" s="243"/>
      <c r="F52" s="270"/>
    </row>
    <row r="53" spans="1:6" s="179" customFormat="1" ht="9.9499999999999993" customHeight="1" x14ac:dyDescent="0.2">
      <c r="A53" s="180">
        <v>300</v>
      </c>
      <c r="B53" s="183" t="s">
        <v>955</v>
      </c>
      <c r="C53" s="246"/>
      <c r="D53" s="186">
        <f>+C54+C58+C60+C61+C62+C63+C64+C70+C71+C72+C73</f>
        <v>0</v>
      </c>
      <c r="E53" s="246"/>
      <c r="F53" s="271">
        <f>+E54+E60+E61+E62+E63+E64+E70+E71+E72+E73</f>
        <v>0</v>
      </c>
    </row>
    <row r="54" spans="1:6" s="179" customFormat="1" ht="9.9499999999999993" customHeight="1" x14ac:dyDescent="0.2">
      <c r="A54" s="180">
        <v>310</v>
      </c>
      <c r="B54" s="183" t="s">
        <v>956</v>
      </c>
      <c r="C54" s="188"/>
      <c r="D54" s="243"/>
      <c r="E54" s="188">
        <f>+E55+E56+E57+E58</f>
        <v>0</v>
      </c>
      <c r="F54" s="270"/>
    </row>
    <row r="55" spans="1:6" s="179" customFormat="1" ht="9.9499999999999993" customHeight="1" x14ac:dyDescent="0.2">
      <c r="A55" s="244">
        <v>311</v>
      </c>
      <c r="B55" s="245" t="s">
        <v>957</v>
      </c>
      <c r="C55" s="188"/>
      <c r="D55" s="243"/>
      <c r="E55" s="188"/>
      <c r="F55" s="270"/>
    </row>
    <row r="56" spans="1:6" s="179" customFormat="1" ht="9.9499999999999993" customHeight="1" x14ac:dyDescent="0.2">
      <c r="A56" s="244">
        <v>312</v>
      </c>
      <c r="B56" s="245" t="s">
        <v>958</v>
      </c>
      <c r="C56" s="188"/>
      <c r="D56" s="243"/>
      <c r="E56" s="188"/>
      <c r="F56" s="270"/>
    </row>
    <row r="57" spans="1:6" s="179" customFormat="1" ht="9.9499999999999993" customHeight="1" x14ac:dyDescent="0.2">
      <c r="A57" s="244">
        <v>313</v>
      </c>
      <c r="B57" s="245" t="s">
        <v>959</v>
      </c>
      <c r="C57" s="188"/>
      <c r="D57" s="243"/>
      <c r="E57" s="188"/>
      <c r="F57" s="270"/>
    </row>
    <row r="58" spans="1:6" s="179" customFormat="1" ht="9.9499999999999993" customHeight="1" x14ac:dyDescent="0.2">
      <c r="A58" s="180" t="s">
        <v>960</v>
      </c>
      <c r="B58" s="183" t="s">
        <v>961</v>
      </c>
      <c r="C58" s="188">
        <f>+C59</f>
        <v>0</v>
      </c>
      <c r="D58" s="243"/>
      <c r="E58" s="188">
        <f>+E59</f>
        <v>0</v>
      </c>
      <c r="F58" s="270"/>
    </row>
    <row r="59" spans="1:6" s="179" customFormat="1" ht="9.9499999999999993" customHeight="1" x14ac:dyDescent="0.2">
      <c r="A59" s="244">
        <v>315</v>
      </c>
      <c r="B59" s="245" t="s">
        <v>962</v>
      </c>
      <c r="C59" s="188"/>
      <c r="D59" s="243"/>
      <c r="E59" s="188"/>
      <c r="F59" s="270"/>
    </row>
    <row r="60" spans="1:6" s="179" customFormat="1" ht="9.9499999999999993" customHeight="1" x14ac:dyDescent="0.2">
      <c r="A60" s="180">
        <v>320</v>
      </c>
      <c r="B60" s="183" t="s">
        <v>963</v>
      </c>
      <c r="C60" s="188"/>
      <c r="D60" s="243"/>
      <c r="E60" s="188"/>
      <c r="F60" s="270"/>
    </row>
    <row r="61" spans="1:6" s="179" customFormat="1" ht="9.9499999999999993" customHeight="1" x14ac:dyDescent="0.2">
      <c r="A61" s="180">
        <v>330</v>
      </c>
      <c r="B61" s="183" t="s">
        <v>964</v>
      </c>
      <c r="C61" s="188"/>
      <c r="D61" s="243"/>
      <c r="E61" s="188"/>
      <c r="F61" s="270">
        <f>+F53-F58</f>
        <v>0</v>
      </c>
    </row>
    <row r="62" spans="1:6" s="179" customFormat="1" ht="9.9499999999999993" customHeight="1" x14ac:dyDescent="0.2">
      <c r="A62" s="180">
        <v>340</v>
      </c>
      <c r="B62" s="183" t="s">
        <v>965</v>
      </c>
      <c r="C62" s="188"/>
      <c r="D62" s="243"/>
      <c r="E62" s="188"/>
      <c r="F62" s="270"/>
    </row>
    <row r="63" spans="1:6" s="179" customFormat="1" ht="9.9499999999999993" customHeight="1" x14ac:dyDescent="0.2">
      <c r="A63" s="180">
        <v>350</v>
      </c>
      <c r="B63" s="183" t="s">
        <v>966</v>
      </c>
      <c r="C63" s="188"/>
      <c r="D63" s="243"/>
      <c r="E63" s="188"/>
      <c r="F63" s="270"/>
    </row>
    <row r="64" spans="1:6" s="179" customFormat="1" ht="9.9499999999999993" customHeight="1" x14ac:dyDescent="0.2">
      <c r="A64" s="180">
        <v>360</v>
      </c>
      <c r="B64" s="183" t="s">
        <v>967</v>
      </c>
      <c r="C64" s="184">
        <f>+C65+C66+C67+C68+C69</f>
        <v>0</v>
      </c>
      <c r="D64" s="185"/>
      <c r="E64" s="184">
        <f>+E65+E66+E67+E68+E69</f>
        <v>0</v>
      </c>
      <c r="F64" s="272"/>
    </row>
    <row r="65" spans="1:6" s="179" customFormat="1" ht="9.9499999999999993" customHeight="1" x14ac:dyDescent="0.2">
      <c r="A65" s="244" t="s">
        <v>968</v>
      </c>
      <c r="B65" s="245" t="s">
        <v>969</v>
      </c>
      <c r="C65" s="243"/>
      <c r="D65" s="243"/>
      <c r="E65" s="243"/>
      <c r="F65" s="270"/>
    </row>
    <row r="66" spans="1:6" s="179" customFormat="1" ht="9.9499999999999993" customHeight="1" x14ac:dyDescent="0.2">
      <c r="A66" s="244">
        <v>363</v>
      </c>
      <c r="B66" s="245" t="s">
        <v>970</v>
      </c>
      <c r="C66" s="243"/>
      <c r="D66" s="243"/>
      <c r="E66" s="243"/>
      <c r="F66" s="270"/>
    </row>
    <row r="67" spans="1:6" s="179" customFormat="1" ht="9.9499999999999993" customHeight="1" x14ac:dyDescent="0.2">
      <c r="A67" s="244">
        <v>364</v>
      </c>
      <c r="B67" s="245" t="s">
        <v>971</v>
      </c>
      <c r="C67" s="243"/>
      <c r="D67" s="243"/>
      <c r="E67" s="243"/>
      <c r="F67" s="270"/>
    </row>
    <row r="68" spans="1:6" s="179" customFormat="1" ht="9.9499999999999993" customHeight="1" x14ac:dyDescent="0.2">
      <c r="A68" s="244">
        <v>365</v>
      </c>
      <c r="B68" s="245" t="s">
        <v>972</v>
      </c>
      <c r="C68" s="243"/>
      <c r="D68" s="243"/>
      <c r="E68" s="243"/>
      <c r="F68" s="270"/>
    </row>
    <row r="69" spans="1:6" s="179" customFormat="1" ht="9.9499999999999993" customHeight="1" x14ac:dyDescent="0.2">
      <c r="A69" s="180" t="s">
        <v>973</v>
      </c>
      <c r="B69" s="183" t="s">
        <v>974</v>
      </c>
      <c r="C69" s="185"/>
      <c r="D69" s="243"/>
      <c r="E69" s="185"/>
      <c r="F69" s="270"/>
    </row>
    <row r="70" spans="1:6" s="179" customFormat="1" ht="9.9499999999999993" customHeight="1" x14ac:dyDescent="0.2">
      <c r="A70" s="180">
        <v>370</v>
      </c>
      <c r="B70" s="183" t="s">
        <v>975</v>
      </c>
      <c r="C70" s="188"/>
      <c r="D70" s="243"/>
      <c r="E70" s="188"/>
      <c r="F70" s="270"/>
    </row>
    <row r="71" spans="1:6" s="179" customFormat="1" ht="9.9499999999999993" customHeight="1" x14ac:dyDescent="0.2">
      <c r="A71" s="180" t="s">
        <v>976</v>
      </c>
      <c r="B71" s="183" t="s">
        <v>977</v>
      </c>
      <c r="C71" s="188">
        <v>0</v>
      </c>
      <c r="D71" s="243"/>
      <c r="E71" s="188">
        <v>0</v>
      </c>
      <c r="F71" s="270"/>
    </row>
    <row r="72" spans="1:6" s="179" customFormat="1" ht="9.9499999999999993" customHeight="1" x14ac:dyDescent="0.2">
      <c r="A72" s="180">
        <v>380</v>
      </c>
      <c r="B72" s="183" t="s">
        <v>978</v>
      </c>
      <c r="C72" s="188"/>
      <c r="D72" s="243"/>
      <c r="E72" s="188"/>
      <c r="F72" s="270"/>
    </row>
    <row r="73" spans="1:6" s="179" customFormat="1" ht="9.9499999999999993" customHeight="1" x14ac:dyDescent="0.2">
      <c r="A73" s="180">
        <v>390</v>
      </c>
      <c r="B73" s="183" t="s">
        <v>979</v>
      </c>
      <c r="C73" s="184">
        <f>+C74+C75+C76+C77+C78+C79+C80</f>
        <v>0</v>
      </c>
      <c r="D73" s="185"/>
      <c r="E73" s="184">
        <f>+E74+E75+E76+E77+E78+E79+E80</f>
        <v>0</v>
      </c>
      <c r="F73" s="272"/>
    </row>
    <row r="74" spans="1:6" s="179" customFormat="1" ht="9.9499999999999993" customHeight="1" x14ac:dyDescent="0.2">
      <c r="A74" s="244">
        <v>391</v>
      </c>
      <c r="B74" s="245" t="s">
        <v>980</v>
      </c>
      <c r="C74" s="243"/>
      <c r="D74" s="243"/>
      <c r="E74" s="243"/>
      <c r="F74" s="270"/>
    </row>
    <row r="75" spans="1:6" s="179" customFormat="1" ht="9.9499999999999993" customHeight="1" x14ac:dyDescent="0.2">
      <c r="A75" s="244">
        <v>392</v>
      </c>
      <c r="B75" s="245" t="s">
        <v>981</v>
      </c>
      <c r="C75" s="243"/>
      <c r="D75" s="243"/>
      <c r="E75" s="243"/>
      <c r="F75" s="270"/>
    </row>
    <row r="76" spans="1:6" s="179" customFormat="1" ht="9.9499999999999993" customHeight="1" x14ac:dyDescent="0.2">
      <c r="A76" s="244" t="s">
        <v>982</v>
      </c>
      <c r="B76" s="245" t="s">
        <v>983</v>
      </c>
      <c r="C76" s="243"/>
      <c r="D76" s="243"/>
      <c r="E76" s="243"/>
      <c r="F76" s="270"/>
    </row>
    <row r="77" spans="1:6" s="179" customFormat="1" ht="9.9499999999999993" customHeight="1" x14ac:dyDescent="0.2">
      <c r="A77" s="244">
        <v>395</v>
      </c>
      <c r="B77" s="245" t="s">
        <v>984</v>
      </c>
      <c r="C77" s="243"/>
      <c r="D77" s="243"/>
      <c r="E77" s="243"/>
      <c r="F77" s="270"/>
    </row>
    <row r="78" spans="1:6" s="179" customFormat="1" ht="9.9499999999999993" customHeight="1" x14ac:dyDescent="0.2">
      <c r="A78" s="244">
        <v>396</v>
      </c>
      <c r="B78" s="245" t="s">
        <v>985</v>
      </c>
      <c r="C78" s="243"/>
      <c r="D78" s="243"/>
      <c r="E78" s="243"/>
      <c r="F78" s="270"/>
    </row>
    <row r="79" spans="1:6" s="179" customFormat="1" ht="9.9499999999999993" customHeight="1" x14ac:dyDescent="0.2">
      <c r="A79" s="244">
        <v>397</v>
      </c>
      <c r="B79" s="245" t="s">
        <v>986</v>
      </c>
      <c r="C79" s="243"/>
      <c r="D79" s="243"/>
      <c r="E79" s="243"/>
      <c r="F79" s="270"/>
    </row>
    <row r="80" spans="1:6" s="179" customFormat="1" ht="9.9499999999999993" customHeight="1" x14ac:dyDescent="0.2">
      <c r="A80" s="244">
        <v>398</v>
      </c>
      <c r="B80" s="245" t="s">
        <v>987</v>
      </c>
      <c r="C80" s="243"/>
      <c r="D80" s="243"/>
      <c r="E80" s="243"/>
      <c r="F80" s="270"/>
    </row>
    <row r="81" spans="1:6" s="179" customFormat="1" ht="9.9499999999999993" customHeight="1" x14ac:dyDescent="0.2">
      <c r="A81" s="189">
        <v>700</v>
      </c>
      <c r="B81" s="190" t="s">
        <v>988</v>
      </c>
      <c r="C81" s="246"/>
      <c r="D81" s="186">
        <f>+C82+C87+C92+C94+C98</f>
        <v>0</v>
      </c>
      <c r="E81" s="246"/>
      <c r="F81" s="271">
        <f>+E82+E87+E92+E94+E98</f>
        <v>0</v>
      </c>
    </row>
    <row r="82" spans="1:6" s="179" customFormat="1" ht="9.9499999999999993" customHeight="1" x14ac:dyDescent="0.2">
      <c r="A82" s="180">
        <v>710</v>
      </c>
      <c r="B82" s="190" t="s">
        <v>989</v>
      </c>
      <c r="C82" s="184">
        <f>+C83+C84+C85+C86</f>
        <v>0</v>
      </c>
      <c r="D82" s="243"/>
      <c r="E82" s="184">
        <f>+E83+E84+E85+E86</f>
        <v>0</v>
      </c>
      <c r="F82" s="270"/>
    </row>
    <row r="83" spans="1:6" s="179" customFormat="1" ht="9.9499999999999993" customHeight="1" x14ac:dyDescent="0.2">
      <c r="A83" s="244" t="s">
        <v>990</v>
      </c>
      <c r="B83" s="245" t="s">
        <v>991</v>
      </c>
      <c r="C83" s="185"/>
      <c r="D83" s="243"/>
      <c r="E83" s="185"/>
      <c r="F83" s="270"/>
    </row>
    <row r="84" spans="1:6" s="179" customFormat="1" ht="9.9499999999999993" customHeight="1" x14ac:dyDescent="0.2">
      <c r="A84" s="244" t="s">
        <v>992</v>
      </c>
      <c r="B84" s="245" t="s">
        <v>993</v>
      </c>
      <c r="C84" s="243"/>
      <c r="D84" s="243"/>
      <c r="E84" s="243"/>
      <c r="F84" s="270"/>
    </row>
    <row r="85" spans="1:6" s="179" customFormat="1" ht="9.9499999999999993" customHeight="1" x14ac:dyDescent="0.2">
      <c r="A85" s="244">
        <v>713</v>
      </c>
      <c r="B85" s="245" t="s">
        <v>994</v>
      </c>
      <c r="C85" s="243"/>
      <c r="D85" s="243"/>
      <c r="E85" s="243"/>
      <c r="F85" s="270"/>
    </row>
    <row r="86" spans="1:6" s="179" customFormat="1" ht="9.9499999999999993" customHeight="1" x14ac:dyDescent="0.2">
      <c r="A86" s="244">
        <v>714</v>
      </c>
      <c r="B86" s="245" t="s">
        <v>995</v>
      </c>
      <c r="C86" s="243"/>
      <c r="D86" s="243"/>
      <c r="E86" s="243"/>
      <c r="F86" s="270"/>
    </row>
    <row r="87" spans="1:6" s="179" customFormat="1" ht="9.9499999999999993" customHeight="1" x14ac:dyDescent="0.2">
      <c r="A87" s="180">
        <v>720</v>
      </c>
      <c r="B87" s="190" t="s">
        <v>996</v>
      </c>
      <c r="C87" s="186">
        <f>+C88+C89+C90+C91</f>
        <v>0</v>
      </c>
      <c r="D87" s="243"/>
      <c r="E87" s="186">
        <f>+E88+E89+E90+E91</f>
        <v>0</v>
      </c>
      <c r="F87" s="270"/>
    </row>
    <row r="88" spans="1:6" s="179" customFormat="1" ht="9.9499999999999993" customHeight="1" x14ac:dyDescent="0.2">
      <c r="A88" s="244" t="s">
        <v>997</v>
      </c>
      <c r="B88" s="245" t="s">
        <v>998</v>
      </c>
      <c r="C88" s="186"/>
      <c r="D88" s="243"/>
      <c r="E88" s="186"/>
      <c r="F88" s="270"/>
    </row>
    <row r="89" spans="1:6" s="179" customFormat="1" ht="9.9499999999999993" customHeight="1" x14ac:dyDescent="0.2">
      <c r="A89" s="244" t="s">
        <v>999</v>
      </c>
      <c r="B89" s="245" t="s">
        <v>1000</v>
      </c>
      <c r="C89" s="185"/>
      <c r="D89" s="243"/>
      <c r="E89" s="185"/>
      <c r="F89" s="270"/>
    </row>
    <row r="90" spans="1:6" s="179" customFormat="1" ht="9.9499999999999993" customHeight="1" x14ac:dyDescent="0.2">
      <c r="A90" s="244">
        <v>723</v>
      </c>
      <c r="B90" s="245" t="s">
        <v>1001</v>
      </c>
      <c r="C90" s="185"/>
      <c r="D90" s="243"/>
      <c r="E90" s="185"/>
      <c r="F90" s="270"/>
    </row>
    <row r="91" spans="1:6" s="179" customFormat="1" ht="9.9499999999999993" customHeight="1" x14ac:dyDescent="0.2">
      <c r="A91" s="244">
        <v>724</v>
      </c>
      <c r="B91" s="245" t="s">
        <v>1002</v>
      </c>
      <c r="C91" s="185"/>
      <c r="D91" s="243"/>
      <c r="E91" s="185"/>
      <c r="F91" s="270"/>
    </row>
    <row r="92" spans="1:6" s="179" customFormat="1" ht="9.9499999999999993" customHeight="1" x14ac:dyDescent="0.2">
      <c r="A92" s="180">
        <v>730</v>
      </c>
      <c r="B92" s="183" t="s">
        <v>1003</v>
      </c>
      <c r="C92" s="184">
        <f>+C93</f>
        <v>0</v>
      </c>
      <c r="D92" s="243"/>
      <c r="E92" s="184">
        <f>+E93</f>
        <v>0</v>
      </c>
      <c r="F92" s="270"/>
    </row>
    <row r="93" spans="1:6" s="179" customFormat="1" ht="9.9499999999999993" customHeight="1" x14ac:dyDescent="0.2">
      <c r="A93" s="244">
        <v>732</v>
      </c>
      <c r="B93" s="245" t="s">
        <v>1004</v>
      </c>
      <c r="C93" s="243"/>
      <c r="D93" s="243"/>
      <c r="E93" s="243"/>
      <c r="F93" s="270"/>
    </row>
    <row r="94" spans="1:6" s="179" customFormat="1" ht="9.9499999999999993" customHeight="1" x14ac:dyDescent="0.2">
      <c r="A94" s="180">
        <v>740</v>
      </c>
      <c r="B94" s="183" t="s">
        <v>1005</v>
      </c>
      <c r="C94" s="184">
        <f>+C95+C96+C97</f>
        <v>0</v>
      </c>
      <c r="D94" s="243"/>
      <c r="E94" s="184">
        <f>+E95+E96+E97</f>
        <v>0</v>
      </c>
      <c r="F94" s="270"/>
    </row>
    <row r="95" spans="1:6" s="179" customFormat="1" ht="9.9499999999999993" customHeight="1" x14ac:dyDescent="0.2">
      <c r="A95" s="244">
        <v>742</v>
      </c>
      <c r="B95" s="245" t="s">
        <v>1006</v>
      </c>
      <c r="C95" s="185"/>
      <c r="D95" s="243"/>
      <c r="E95" s="185"/>
      <c r="F95" s="270"/>
    </row>
    <row r="96" spans="1:6" s="179" customFormat="1" ht="9.9499999999999993" customHeight="1" x14ac:dyDescent="0.2">
      <c r="A96" s="244">
        <v>743</v>
      </c>
      <c r="B96" s="245" t="s">
        <v>1007</v>
      </c>
      <c r="C96" s="185"/>
      <c r="D96" s="243"/>
      <c r="E96" s="185"/>
      <c r="F96" s="270"/>
    </row>
    <row r="97" spans="1:6" s="179" customFormat="1" ht="9.9499999999999993" customHeight="1" x14ac:dyDescent="0.2">
      <c r="A97" s="244">
        <v>744</v>
      </c>
      <c r="B97" s="245" t="s">
        <v>1008</v>
      </c>
      <c r="C97" s="185"/>
      <c r="D97" s="243"/>
      <c r="E97" s="185"/>
      <c r="F97" s="270"/>
    </row>
    <row r="98" spans="1:6" s="179" customFormat="1" ht="9.9499999999999993" customHeight="1" x14ac:dyDescent="0.2">
      <c r="A98" s="180">
        <v>750</v>
      </c>
      <c r="B98" s="191" t="s">
        <v>1009</v>
      </c>
      <c r="C98" s="192">
        <v>0</v>
      </c>
      <c r="D98" s="192"/>
      <c r="E98" s="192">
        <v>0</v>
      </c>
      <c r="F98" s="273"/>
    </row>
    <row r="99" spans="1:6" s="179" customFormat="1" ht="10.5" customHeight="1" x14ac:dyDescent="0.2">
      <c r="A99" s="180"/>
      <c r="B99" s="183"/>
      <c r="C99" s="193"/>
      <c r="D99" s="243"/>
      <c r="E99" s="193"/>
      <c r="F99" s="270"/>
    </row>
    <row r="100" spans="1:6" s="179" customFormat="1" ht="10.5" customHeight="1" thickBot="1" x14ac:dyDescent="0.25">
      <c r="A100" s="249"/>
      <c r="B100" s="194" t="s">
        <v>715</v>
      </c>
      <c r="C100" s="250"/>
      <c r="D100" s="176">
        <f>SUM(D8+D53+D81)</f>
        <v>0</v>
      </c>
      <c r="E100" s="250"/>
      <c r="F100" s="177">
        <f>SUM(F8+F53+F81)</f>
        <v>0</v>
      </c>
    </row>
    <row r="101" spans="1:6" s="179" customFormat="1" x14ac:dyDescent="0.2">
      <c r="B101" s="251"/>
      <c r="C101" s="251"/>
      <c r="D101" s="251"/>
      <c r="E101" s="251"/>
      <c r="F101" s="251"/>
    </row>
    <row r="102" spans="1:6" s="179" customFormat="1" ht="12" thickBot="1" x14ac:dyDescent="0.25">
      <c r="A102" s="252"/>
      <c r="B102" s="22"/>
      <c r="C102" s="23" t="s">
        <v>1010</v>
      </c>
      <c r="D102" s="252"/>
      <c r="E102" s="252"/>
      <c r="F102" s="18" t="s">
        <v>1011</v>
      </c>
    </row>
    <row r="103" spans="1:6" s="179" customFormat="1" x14ac:dyDescent="0.2">
      <c r="A103" s="253"/>
      <c r="B103" s="526" t="s">
        <v>899</v>
      </c>
      <c r="C103" s="501" t="s">
        <v>900</v>
      </c>
      <c r="D103" s="505"/>
      <c r="E103" s="501" t="s">
        <v>901</v>
      </c>
      <c r="F103" s="502"/>
    </row>
    <row r="104" spans="1:6" s="179" customFormat="1" x14ac:dyDescent="0.2">
      <c r="A104" s="254"/>
      <c r="B104" s="527"/>
      <c r="C104" s="19" t="s">
        <v>714</v>
      </c>
      <c r="D104" s="19" t="s">
        <v>715</v>
      </c>
      <c r="E104" s="20" t="s">
        <v>714</v>
      </c>
      <c r="F104" s="418" t="s">
        <v>715</v>
      </c>
    </row>
    <row r="105" spans="1:6" s="179" customFormat="1" x14ac:dyDescent="0.2">
      <c r="A105" s="255"/>
      <c r="B105" s="256" t="s">
        <v>1012</v>
      </c>
      <c r="C105" s="256"/>
      <c r="D105" s="256"/>
      <c r="E105" s="257"/>
      <c r="F105" s="258"/>
    </row>
    <row r="106" spans="1:6" s="179" customFormat="1" x14ac:dyDescent="0.2">
      <c r="A106" s="255"/>
      <c r="B106" s="256" t="s">
        <v>1013</v>
      </c>
      <c r="C106" s="259"/>
      <c r="D106" s="259"/>
      <c r="E106" s="260"/>
      <c r="F106" s="261"/>
    </row>
    <row r="107" spans="1:6" s="179" customFormat="1" x14ac:dyDescent="0.2">
      <c r="A107" s="255"/>
      <c r="B107" s="256" t="s">
        <v>1014</v>
      </c>
      <c r="C107" s="259"/>
      <c r="D107" s="259"/>
      <c r="E107" s="260"/>
      <c r="F107" s="261"/>
    </row>
    <row r="108" spans="1:6" s="179" customFormat="1" x14ac:dyDescent="0.2">
      <c r="A108" s="255"/>
      <c r="B108" s="256" t="s">
        <v>721</v>
      </c>
      <c r="C108" s="259"/>
      <c r="D108" s="259"/>
      <c r="E108" s="260"/>
      <c r="F108" s="261"/>
    </row>
    <row r="109" spans="1:6" s="179" customFormat="1" ht="12" thickBot="1" x14ac:dyDescent="0.25">
      <c r="A109" s="262"/>
      <c r="B109" s="263" t="s">
        <v>1015</v>
      </c>
      <c r="C109" s="264"/>
      <c r="D109" s="264"/>
      <c r="E109" s="265"/>
      <c r="F109" s="266"/>
    </row>
    <row r="110" spans="1:6" s="179" customFormat="1" x14ac:dyDescent="0.2"/>
    <row r="111" spans="1:6" s="179" customFormat="1" x14ac:dyDescent="0.2"/>
    <row r="112" spans="1:6" s="179" customFormat="1" x14ac:dyDescent="0.2"/>
    <row r="113" s="179" customFormat="1" x14ac:dyDescent="0.2"/>
    <row r="114" s="179" customFormat="1" x14ac:dyDescent="0.2"/>
    <row r="115" s="179" customFormat="1" x14ac:dyDescent="0.2"/>
    <row r="116" s="179" customFormat="1" x14ac:dyDescent="0.2"/>
    <row r="117" s="179" customFormat="1" x14ac:dyDescent="0.2"/>
    <row r="118" s="179" customFormat="1" x14ac:dyDescent="0.2"/>
    <row r="119" s="179" customFormat="1" x14ac:dyDescent="0.2"/>
    <row r="120" s="179" customFormat="1" x14ac:dyDescent="0.2"/>
    <row r="121" s="179" customFormat="1" x14ac:dyDescent="0.2"/>
    <row r="122" s="179" customFormat="1" x14ac:dyDescent="0.2"/>
    <row r="123" s="179" customFormat="1" x14ac:dyDescent="0.2"/>
    <row r="124" s="179" customFormat="1" x14ac:dyDescent="0.2"/>
    <row r="125" s="179" customFormat="1" x14ac:dyDescent="0.2"/>
    <row r="126" s="179" customFormat="1" x14ac:dyDescent="0.2"/>
    <row r="127" s="179" customFormat="1" x14ac:dyDescent="0.2"/>
    <row r="128" s="179" customFormat="1" x14ac:dyDescent="0.2"/>
    <row r="129" s="179" customFormat="1" x14ac:dyDescent="0.2"/>
    <row r="130" s="179" customFormat="1" x14ac:dyDescent="0.2"/>
    <row r="131" s="179" customFormat="1" x14ac:dyDescent="0.2"/>
    <row r="132" s="179" customFormat="1" x14ac:dyDescent="0.2"/>
    <row r="133" s="179" customFormat="1" x14ac:dyDescent="0.2"/>
    <row r="134" s="179" customFormat="1" x14ac:dyDescent="0.2"/>
    <row r="135" s="179" customFormat="1" x14ac:dyDescent="0.2"/>
    <row r="136" s="179" customFormat="1" x14ac:dyDescent="0.2"/>
    <row r="137" s="179" customFormat="1" x14ac:dyDescent="0.2"/>
    <row r="138" s="179" customFormat="1" x14ac:dyDescent="0.2"/>
    <row r="139" s="179" customFormat="1" x14ac:dyDescent="0.2"/>
    <row r="140" s="179" customFormat="1" x14ac:dyDescent="0.2"/>
    <row r="141" s="179" customFormat="1" x14ac:dyDescent="0.2"/>
    <row r="142" s="179" customFormat="1" x14ac:dyDescent="0.2"/>
    <row r="143" s="179" customFormat="1" x14ac:dyDescent="0.2"/>
    <row r="144" s="179" customFormat="1" x14ac:dyDescent="0.2"/>
    <row r="145" s="179" customFormat="1" x14ac:dyDescent="0.2"/>
    <row r="146" s="179" customFormat="1" x14ac:dyDescent="0.2"/>
    <row r="147" s="179" customFormat="1" x14ac:dyDescent="0.2"/>
    <row r="148" s="179" customFormat="1" x14ac:dyDescent="0.2"/>
    <row r="149" s="179" customFormat="1" x14ac:dyDescent="0.2"/>
    <row r="150" s="179" customFormat="1" x14ac:dyDescent="0.2"/>
    <row r="151" s="179" customFormat="1" x14ac:dyDescent="0.2"/>
    <row r="152" s="179" customFormat="1" x14ac:dyDescent="0.2"/>
    <row r="153" s="179" customFormat="1" x14ac:dyDescent="0.2"/>
    <row r="154" s="179" customFormat="1" x14ac:dyDescent="0.2"/>
    <row r="155" s="179" customFormat="1" x14ac:dyDescent="0.2"/>
    <row r="156" s="179" customFormat="1" x14ac:dyDescent="0.2"/>
    <row r="157" s="179" customFormat="1" x14ac:dyDescent="0.2"/>
    <row r="158" s="179" customFormat="1" x14ac:dyDescent="0.2"/>
    <row r="159" s="179" customFormat="1" x14ac:dyDescent="0.2"/>
    <row r="160" s="179" customFormat="1" x14ac:dyDescent="0.2"/>
    <row r="161" s="179" customFormat="1" x14ac:dyDescent="0.2"/>
    <row r="162" s="179" customFormat="1" x14ac:dyDescent="0.2"/>
    <row r="163" s="179" customFormat="1" x14ac:dyDescent="0.2"/>
    <row r="164" s="179" customFormat="1" x14ac:dyDescent="0.2"/>
    <row r="165" s="179" customFormat="1" x14ac:dyDescent="0.2"/>
    <row r="166" s="179" customFormat="1" x14ac:dyDescent="0.2"/>
    <row r="167" s="179" customFormat="1" x14ac:dyDescent="0.2"/>
    <row r="168" s="179" customFormat="1" x14ac:dyDescent="0.2"/>
    <row r="169" s="179" customFormat="1" x14ac:dyDescent="0.2"/>
    <row r="170" s="179" customFormat="1" x14ac:dyDescent="0.2"/>
    <row r="171" s="179" customFormat="1" x14ac:dyDescent="0.2"/>
    <row r="172" s="179" customFormat="1" x14ac:dyDescent="0.2"/>
    <row r="173" s="179" customFormat="1" x14ac:dyDescent="0.2"/>
    <row r="174" s="179" customFormat="1" x14ac:dyDescent="0.2"/>
    <row r="175" s="179" customFormat="1" x14ac:dyDescent="0.2"/>
    <row r="176" s="179" customFormat="1" x14ac:dyDescent="0.2"/>
    <row r="177" s="179" customFormat="1" x14ac:dyDescent="0.2"/>
    <row r="178" s="179" customFormat="1" x14ac:dyDescent="0.2"/>
    <row r="179" s="179" customFormat="1" x14ac:dyDescent="0.2"/>
    <row r="180" s="179" customFormat="1" x14ac:dyDescent="0.2"/>
    <row r="181" s="179" customFormat="1" x14ac:dyDescent="0.2"/>
    <row r="182" s="179" customFormat="1" x14ac:dyDescent="0.2"/>
    <row r="183" s="179" customFormat="1" x14ac:dyDescent="0.2"/>
    <row r="184" s="179" customFormat="1" x14ac:dyDescent="0.2"/>
    <row r="185" s="179" customFormat="1" x14ac:dyDescent="0.2"/>
    <row r="186" s="179" customFormat="1" x14ac:dyDescent="0.2"/>
    <row r="187" s="179" customFormat="1" x14ac:dyDescent="0.2"/>
    <row r="188" s="179" customFormat="1" x14ac:dyDescent="0.2"/>
    <row r="189" s="179" customFormat="1" x14ac:dyDescent="0.2"/>
    <row r="190" s="179" customFormat="1" x14ac:dyDescent="0.2"/>
    <row r="191" s="179" customFormat="1" x14ac:dyDescent="0.2"/>
    <row r="192" s="179" customFormat="1" x14ac:dyDescent="0.2"/>
    <row r="193" s="179" customFormat="1" x14ac:dyDescent="0.2"/>
    <row r="194" s="179" customFormat="1" x14ac:dyDescent="0.2"/>
    <row r="195" s="179" customFormat="1" x14ac:dyDescent="0.2"/>
    <row r="196" s="179" customFormat="1" x14ac:dyDescent="0.2"/>
    <row r="197" s="179" customFormat="1" x14ac:dyDescent="0.2"/>
    <row r="198" s="179" customFormat="1" x14ac:dyDescent="0.2"/>
    <row r="199" s="179" customFormat="1" x14ac:dyDescent="0.2"/>
    <row r="200" s="179" customFormat="1" x14ac:dyDescent="0.2"/>
    <row r="201" s="179" customFormat="1" x14ac:dyDescent="0.2"/>
    <row r="202" s="179" customFormat="1" x14ac:dyDescent="0.2"/>
    <row r="203" s="179" customFormat="1" x14ac:dyDescent="0.2"/>
    <row r="204" s="179" customFormat="1" x14ac:dyDescent="0.2"/>
    <row r="205" s="179" customFormat="1" x14ac:dyDescent="0.2"/>
    <row r="206" s="179" customFormat="1" x14ac:dyDescent="0.2"/>
    <row r="207" s="179" customFormat="1" x14ac:dyDescent="0.2"/>
    <row r="208" s="179" customFormat="1" x14ac:dyDescent="0.2"/>
    <row r="209" s="179" customFormat="1" x14ac:dyDescent="0.2"/>
    <row r="210" s="179" customFormat="1" x14ac:dyDescent="0.2"/>
    <row r="211" s="179" customFormat="1" x14ac:dyDescent="0.2"/>
    <row r="212" s="179" customFormat="1" x14ac:dyDescent="0.2"/>
    <row r="213" s="179" customFormat="1" x14ac:dyDescent="0.2"/>
    <row r="214" s="179" customFormat="1" x14ac:dyDescent="0.2"/>
    <row r="215" s="179" customFormat="1" x14ac:dyDescent="0.2"/>
    <row r="216" s="179" customFormat="1" x14ac:dyDescent="0.2"/>
    <row r="217" s="179" customFormat="1" x14ac:dyDescent="0.2"/>
    <row r="218" s="179" customFormat="1" x14ac:dyDescent="0.2"/>
    <row r="219" s="179" customFormat="1" x14ac:dyDescent="0.2"/>
    <row r="220" s="179" customFormat="1" x14ac:dyDescent="0.2"/>
    <row r="221" s="179" customFormat="1" x14ac:dyDescent="0.2"/>
    <row r="222" s="179" customFormat="1" x14ac:dyDescent="0.2"/>
    <row r="223" s="179" customFormat="1" x14ac:dyDescent="0.2"/>
    <row r="224" s="179" customFormat="1" x14ac:dyDescent="0.2"/>
    <row r="225" s="179" customFormat="1" x14ac:dyDescent="0.2"/>
    <row r="226" s="179" customFormat="1" x14ac:dyDescent="0.2"/>
    <row r="227" s="179" customFormat="1" x14ac:dyDescent="0.2"/>
    <row r="228" s="179" customFormat="1" x14ac:dyDescent="0.2"/>
    <row r="229" s="179" customFormat="1" x14ac:dyDescent="0.2"/>
    <row r="230" s="179" customFormat="1" x14ac:dyDescent="0.2"/>
    <row r="231" s="179" customFormat="1" x14ac:dyDescent="0.2"/>
    <row r="232" s="179" customFormat="1" x14ac:dyDescent="0.2"/>
    <row r="233" s="179" customFormat="1" x14ac:dyDescent="0.2"/>
    <row r="234" s="179" customFormat="1" x14ac:dyDescent="0.2"/>
    <row r="235" s="179" customFormat="1" x14ac:dyDescent="0.2"/>
    <row r="236" s="179" customFormat="1" x14ac:dyDescent="0.2"/>
    <row r="237" s="179" customFormat="1" x14ac:dyDescent="0.2"/>
    <row r="238" s="179" customFormat="1" x14ac:dyDescent="0.2"/>
    <row r="239" s="179" customFormat="1" x14ac:dyDescent="0.2"/>
    <row r="240" s="179" customFormat="1" x14ac:dyDescent="0.2"/>
    <row r="241" s="179" customFormat="1" x14ac:dyDescent="0.2"/>
    <row r="242" s="179" customFormat="1" x14ac:dyDescent="0.2"/>
    <row r="243" s="179" customFormat="1" x14ac:dyDescent="0.2"/>
    <row r="244" s="179" customFormat="1" x14ac:dyDescent="0.2"/>
    <row r="245" s="179" customFormat="1" x14ac:dyDescent="0.2"/>
    <row r="246" s="179" customFormat="1" x14ac:dyDescent="0.2"/>
    <row r="247" s="179" customFormat="1" x14ac:dyDescent="0.2"/>
    <row r="248" s="179" customFormat="1" x14ac:dyDescent="0.2"/>
    <row r="249" s="179" customFormat="1" x14ac:dyDescent="0.2"/>
    <row r="250" s="179" customFormat="1" x14ac:dyDescent="0.2"/>
    <row r="251" s="179" customFormat="1" x14ac:dyDescent="0.2"/>
    <row r="252" s="179" customFormat="1" x14ac:dyDescent="0.2"/>
    <row r="253" s="179" customFormat="1" x14ac:dyDescent="0.2"/>
    <row r="254" s="179" customFormat="1" x14ac:dyDescent="0.2"/>
    <row r="255" s="179" customFormat="1" x14ac:dyDescent="0.2"/>
    <row r="256" s="179" customFormat="1" x14ac:dyDescent="0.2"/>
    <row r="257" s="179" customFormat="1" x14ac:dyDescent="0.2"/>
  </sheetData>
  <sheetProtection selectLockedCells="1"/>
  <mergeCells count="9">
    <mergeCell ref="A1:F1"/>
    <mergeCell ref="A2:F2"/>
    <mergeCell ref="A3:F3"/>
    <mergeCell ref="B103:B104"/>
    <mergeCell ref="C103:D103"/>
    <mergeCell ref="E103:F103"/>
    <mergeCell ref="B6:B7"/>
    <mergeCell ref="C6:D6"/>
    <mergeCell ref="E6:F6"/>
  </mergeCells>
  <phoneticPr fontId="0" type="noConversion"/>
  <printOptions horizontalCentered="1"/>
  <pageMargins left="0.11811023622047245" right="0.15748031496062992" top="0.6" bottom="0.23622047244094491" header="0" footer="0"/>
  <pageSetup scale="6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I248"/>
  <sheetViews>
    <sheetView showGridLines="0" showZeros="0" workbookViewId="0">
      <selection activeCell="F28" sqref="F28"/>
    </sheetView>
  </sheetViews>
  <sheetFormatPr baseColWidth="10" defaultColWidth="9.140625" defaultRowHeight="12.75" x14ac:dyDescent="0.2"/>
  <cols>
    <col min="1" max="1" width="36.42578125" style="1" customWidth="1"/>
    <col min="2" max="2" width="11.7109375" style="1" customWidth="1"/>
    <col min="3" max="3" width="12" style="1" customWidth="1"/>
    <col min="4" max="4" width="11.85546875" style="1" customWidth="1"/>
    <col min="5" max="5" width="12.5703125" style="1" customWidth="1"/>
    <col min="6" max="6" width="9.7109375" style="1" customWidth="1"/>
    <col min="7" max="7" width="11.5703125" style="1" customWidth="1"/>
    <col min="8" max="8" width="8.28515625" style="1" customWidth="1"/>
    <col min="9" max="9" width="12.7109375" style="1" customWidth="1"/>
    <col min="10" max="256" width="11.42578125" style="1" customWidth="1"/>
    <col min="257" max="16384" width="9.140625" style="1"/>
  </cols>
  <sheetData>
    <row r="1" spans="1:9" s="25" customFormat="1" ht="12.75" customHeight="1" x14ac:dyDescent="0.2">
      <c r="A1" s="504" t="s">
        <v>706</v>
      </c>
      <c r="B1" s="504"/>
      <c r="C1" s="504"/>
      <c r="D1" s="504"/>
      <c r="E1" s="504"/>
      <c r="F1" s="504"/>
      <c r="G1" s="504"/>
      <c r="H1" s="504"/>
      <c r="I1" s="504"/>
    </row>
    <row r="2" spans="1:9" s="25" customFormat="1" ht="12.75" customHeight="1" x14ac:dyDescent="0.2">
      <c r="A2" s="504" t="s">
        <v>707</v>
      </c>
      <c r="B2" s="504"/>
      <c r="C2" s="504"/>
      <c r="D2" s="504"/>
      <c r="E2" s="504"/>
      <c r="F2" s="504"/>
      <c r="G2" s="504"/>
      <c r="H2" s="504"/>
      <c r="I2" s="504"/>
    </row>
    <row r="3" spans="1:9" s="21" customFormat="1" ht="12.75" customHeight="1" x14ac:dyDescent="0.2">
      <c r="A3" s="504" t="s">
        <v>1016</v>
      </c>
      <c r="B3" s="504"/>
      <c r="C3" s="504"/>
      <c r="D3" s="504"/>
      <c r="E3" s="504"/>
      <c r="F3" s="504"/>
      <c r="G3" s="504"/>
      <c r="H3" s="504"/>
      <c r="I3" s="504"/>
    </row>
    <row r="4" spans="1:9" s="21" customFormat="1" ht="12.75" customHeight="1" x14ac:dyDescent="0.2">
      <c r="A4" s="416"/>
      <c r="B4" s="25"/>
      <c r="C4" s="25"/>
      <c r="D4" s="25"/>
      <c r="E4" s="25"/>
      <c r="F4" s="416"/>
      <c r="G4" s="25"/>
      <c r="H4" s="25"/>
      <c r="I4" s="25"/>
    </row>
    <row r="5" spans="1:9" s="21" customFormat="1" ht="12.75" customHeight="1" thickBot="1" x14ac:dyDescent="0.25">
      <c r="A5" s="22" t="str">
        <f>+'CUADRO 13'!A5</f>
        <v>NOMBRE DEL ORGANISMO:</v>
      </c>
      <c r="B5" s="252"/>
      <c r="C5" s="22"/>
      <c r="D5" s="22" t="str">
        <f>+'CUADRO 13'!E5</f>
        <v xml:space="preserve">EJERCICIO FISCAL:  </v>
      </c>
      <c r="E5" s="22"/>
      <c r="F5" s="22"/>
      <c r="G5" s="252"/>
      <c r="H5" s="252"/>
      <c r="I5" s="22" t="s">
        <v>1017</v>
      </c>
    </row>
    <row r="6" spans="1:9" s="21" customFormat="1" ht="12.75" customHeight="1" x14ac:dyDescent="0.2">
      <c r="A6" s="459"/>
      <c r="B6" s="501" t="s">
        <v>1018</v>
      </c>
      <c r="C6" s="524"/>
      <c r="D6" s="524"/>
      <c r="E6" s="524"/>
      <c r="F6" s="505"/>
      <c r="G6" s="538" t="s">
        <v>1019</v>
      </c>
      <c r="H6" s="539"/>
      <c r="I6" s="540"/>
    </row>
    <row r="7" spans="1:9" s="21" customFormat="1" ht="12.75" customHeight="1" x14ac:dyDescent="0.2">
      <c r="A7" s="276"/>
      <c r="B7" s="532" t="s">
        <v>1020</v>
      </c>
      <c r="C7" s="460"/>
      <c r="D7" s="88" t="s">
        <v>1021</v>
      </c>
      <c r="E7" s="283" t="s">
        <v>1022</v>
      </c>
      <c r="F7" s="236"/>
      <c r="G7" s="535" t="s">
        <v>1023</v>
      </c>
      <c r="H7" s="536"/>
      <c r="I7" s="537"/>
    </row>
    <row r="8" spans="1:9" s="21" customFormat="1" ht="12.75" customHeight="1" x14ac:dyDescent="0.2">
      <c r="A8" s="87" t="s">
        <v>1024</v>
      </c>
      <c r="B8" s="533"/>
      <c r="C8" s="91" t="s">
        <v>1025</v>
      </c>
      <c r="D8" s="88" t="s">
        <v>1026</v>
      </c>
      <c r="E8" s="284" t="s">
        <v>1027</v>
      </c>
      <c r="F8" s="92" t="s">
        <v>1028</v>
      </c>
      <c r="G8" s="91" t="s">
        <v>1029</v>
      </c>
      <c r="H8" s="89" t="s">
        <v>1030</v>
      </c>
      <c r="I8" s="93" t="s">
        <v>1031</v>
      </c>
    </row>
    <row r="9" spans="1:9" s="21" customFormat="1" ht="12.75" customHeight="1" x14ac:dyDescent="0.2">
      <c r="A9" s="276"/>
      <c r="B9" s="533"/>
      <c r="C9" s="91" t="s">
        <v>1032</v>
      </c>
      <c r="D9" s="88" t="s">
        <v>1033</v>
      </c>
      <c r="E9" s="284" t="s">
        <v>1034</v>
      </c>
      <c r="F9" s="92" t="s">
        <v>1035</v>
      </c>
      <c r="G9" s="91" t="s">
        <v>1036</v>
      </c>
      <c r="H9" s="92" t="s">
        <v>1037</v>
      </c>
      <c r="I9" s="94" t="s">
        <v>1038</v>
      </c>
    </row>
    <row r="10" spans="1:9" s="21" customFormat="1" ht="12.75" customHeight="1" x14ac:dyDescent="0.2">
      <c r="A10" s="291"/>
      <c r="B10" s="534"/>
      <c r="C10" s="461"/>
      <c r="D10" s="417" t="s">
        <v>1039</v>
      </c>
      <c r="E10" s="285" t="s">
        <v>1040</v>
      </c>
      <c r="F10" s="95"/>
      <c r="G10" s="20" t="s">
        <v>1041</v>
      </c>
      <c r="H10" s="95" t="s">
        <v>1042</v>
      </c>
      <c r="I10" s="418" t="s">
        <v>1043</v>
      </c>
    </row>
    <row r="11" spans="1:9" s="49" customFormat="1" ht="6" customHeight="1" x14ac:dyDescent="0.15">
      <c r="A11" s="96"/>
      <c r="B11" s="97"/>
      <c r="C11" s="98"/>
      <c r="D11" s="268"/>
      <c r="E11" s="99"/>
      <c r="F11" s="99"/>
      <c r="G11" s="99"/>
      <c r="H11" s="99"/>
      <c r="I11" s="100"/>
    </row>
    <row r="12" spans="1:9" s="49" customFormat="1" ht="13.5" customHeight="1" x14ac:dyDescent="0.2">
      <c r="A12" s="168" t="s">
        <v>1044</v>
      </c>
      <c r="B12" s="102"/>
      <c r="C12" s="103"/>
      <c r="D12" s="104"/>
      <c r="E12" s="104"/>
      <c r="F12" s="104"/>
      <c r="G12" s="104"/>
      <c r="H12" s="104"/>
      <c r="I12" s="105"/>
    </row>
    <row r="13" spans="1:9" s="49" customFormat="1" ht="6" customHeight="1" x14ac:dyDescent="0.15">
      <c r="A13" s="101"/>
      <c r="B13" s="102"/>
      <c r="C13" s="103"/>
      <c r="D13" s="104"/>
      <c r="E13" s="104"/>
      <c r="F13" s="104"/>
      <c r="G13" s="104"/>
      <c r="H13" s="104"/>
      <c r="I13" s="105"/>
    </row>
    <row r="14" spans="1:9" s="49" customFormat="1" ht="13.5" customHeight="1" x14ac:dyDescent="0.2">
      <c r="A14" s="168" t="s">
        <v>1045</v>
      </c>
      <c r="B14" s="150">
        <f t="shared" ref="B14:I14" si="0">SUM(B16:B24)</f>
        <v>0</v>
      </c>
      <c r="C14" s="150">
        <f t="shared" si="0"/>
        <v>0</v>
      </c>
      <c r="D14" s="150">
        <f t="shared" si="0"/>
        <v>0</v>
      </c>
      <c r="E14" s="150">
        <f>SUM(E16:E24)</f>
        <v>0</v>
      </c>
      <c r="F14" s="150">
        <f t="shared" si="0"/>
        <v>0</v>
      </c>
      <c r="G14" s="150">
        <f t="shared" si="0"/>
        <v>0</v>
      </c>
      <c r="H14" s="150">
        <f t="shared" si="0"/>
        <v>0</v>
      </c>
      <c r="I14" s="154">
        <f t="shared" si="0"/>
        <v>0</v>
      </c>
    </row>
    <row r="15" spans="1:9" s="49" customFormat="1" ht="6" customHeight="1" x14ac:dyDescent="0.15">
      <c r="A15" s="101"/>
      <c r="B15" s="150"/>
      <c r="C15" s="150"/>
      <c r="D15" s="150"/>
      <c r="E15" s="150"/>
      <c r="F15" s="150"/>
      <c r="G15" s="150"/>
      <c r="H15" s="150"/>
      <c r="I15" s="154"/>
    </row>
    <row r="16" spans="1:9" s="49" customFormat="1" ht="13.5" customHeight="1" x14ac:dyDescent="0.2">
      <c r="A16" s="276" t="s">
        <v>207</v>
      </c>
      <c r="B16" s="111">
        <f t="shared" ref="B16:B24" si="1">SUM(C16:F16)</f>
        <v>0</v>
      </c>
      <c r="C16" s="153"/>
      <c r="D16" s="153"/>
      <c r="E16" s="153"/>
      <c r="F16" s="153"/>
      <c r="G16" s="153">
        <f>+I16+H16</f>
        <v>0</v>
      </c>
      <c r="H16" s="153"/>
      <c r="I16" s="237">
        <f>+F16+D16+C16</f>
        <v>0</v>
      </c>
    </row>
    <row r="17" spans="1:9" s="49" customFormat="1" ht="6" customHeight="1" x14ac:dyDescent="0.2">
      <c r="A17" s="276"/>
      <c r="B17" s="111"/>
      <c r="C17" s="153"/>
      <c r="D17" s="153"/>
      <c r="E17" s="153"/>
      <c r="F17" s="153"/>
      <c r="G17" s="153"/>
      <c r="H17" s="153"/>
      <c r="I17" s="116"/>
    </row>
    <row r="18" spans="1:9" s="49" customFormat="1" ht="13.5" customHeight="1" x14ac:dyDescent="0.2">
      <c r="A18" s="276" t="s">
        <v>1046</v>
      </c>
      <c r="B18" s="111">
        <f t="shared" si="1"/>
        <v>0</v>
      </c>
      <c r="C18" s="106"/>
      <c r="D18" s="103"/>
      <c r="E18" s="103"/>
      <c r="F18" s="103"/>
      <c r="G18" s="153">
        <f>+I18+H18</f>
        <v>0</v>
      </c>
      <c r="H18" s="153"/>
      <c r="I18" s="237">
        <f>+F18+D18+C18</f>
        <v>0</v>
      </c>
    </row>
    <row r="19" spans="1:9" s="49" customFormat="1" ht="6" customHeight="1" x14ac:dyDescent="0.2">
      <c r="A19" s="276"/>
      <c r="B19" s="111"/>
      <c r="C19" s="106"/>
      <c r="D19" s="103"/>
      <c r="E19" s="103"/>
      <c r="F19" s="103"/>
      <c r="G19" s="114"/>
      <c r="H19" s="107"/>
      <c r="I19" s="108"/>
    </row>
    <row r="20" spans="1:9" s="49" customFormat="1" ht="13.5" customHeight="1" x14ac:dyDescent="0.2">
      <c r="A20" s="276" t="s">
        <v>1047</v>
      </c>
      <c r="B20" s="111">
        <f t="shared" si="1"/>
        <v>0</v>
      </c>
      <c r="C20" s="106"/>
      <c r="D20" s="111"/>
      <c r="E20" s="111"/>
      <c r="F20" s="103"/>
      <c r="G20" s="153">
        <f>+I20+H20</f>
        <v>0</v>
      </c>
      <c r="H20" s="153"/>
      <c r="I20" s="237">
        <f>+E20</f>
        <v>0</v>
      </c>
    </row>
    <row r="21" spans="1:9" s="49" customFormat="1" ht="6" customHeight="1" x14ac:dyDescent="0.2">
      <c r="A21" s="276"/>
      <c r="B21" s="111"/>
      <c r="C21" s="106"/>
      <c r="D21" s="111"/>
      <c r="E21" s="111"/>
      <c r="F21" s="103"/>
      <c r="G21" s="114"/>
      <c r="H21" s="107"/>
      <c r="I21" s="146"/>
    </row>
    <row r="22" spans="1:9" s="49" customFormat="1" ht="13.5" customHeight="1" x14ac:dyDescent="0.2">
      <c r="A22" s="276" t="s">
        <v>574</v>
      </c>
      <c r="B22" s="111">
        <f t="shared" si="1"/>
        <v>0</v>
      </c>
      <c r="C22" s="106"/>
      <c r="D22" s="107"/>
      <c r="E22" s="107"/>
      <c r="F22" s="103"/>
      <c r="G22" s="153">
        <f>+I22+H22</f>
        <v>0</v>
      </c>
      <c r="H22" s="153"/>
      <c r="I22" s="237">
        <f>+F22+D22+C22</f>
        <v>0</v>
      </c>
    </row>
    <row r="23" spans="1:9" s="49" customFormat="1" ht="6" customHeight="1" x14ac:dyDescent="0.2">
      <c r="A23" s="276"/>
      <c r="B23" s="111"/>
      <c r="C23" s="106"/>
      <c r="D23" s="107"/>
      <c r="E23" s="107"/>
      <c r="F23" s="103"/>
      <c r="G23" s="114"/>
      <c r="H23" s="107"/>
      <c r="I23" s="108"/>
    </row>
    <row r="24" spans="1:9" s="49" customFormat="1" ht="13.5" customHeight="1" x14ac:dyDescent="0.2">
      <c r="A24" s="276" t="s">
        <v>237</v>
      </c>
      <c r="B24" s="111">
        <f t="shared" si="1"/>
        <v>0</v>
      </c>
      <c r="C24" s="151"/>
      <c r="D24" s="151"/>
      <c r="E24" s="151"/>
      <c r="F24" s="151"/>
      <c r="G24" s="153">
        <f>+I24+H24</f>
        <v>0</v>
      </c>
      <c r="H24" s="153"/>
      <c r="I24" s="237">
        <f>+F24+D24+C24</f>
        <v>0</v>
      </c>
    </row>
    <row r="25" spans="1:9" s="49" customFormat="1" ht="6" customHeight="1" x14ac:dyDescent="0.15">
      <c r="A25" s="96"/>
      <c r="B25" s="111"/>
      <c r="C25" s="151"/>
      <c r="D25" s="151"/>
      <c r="E25" s="151"/>
      <c r="F25" s="151"/>
      <c r="G25" s="151"/>
      <c r="H25" s="151"/>
      <c r="I25" s="152"/>
    </row>
    <row r="26" spans="1:9" s="49" customFormat="1" ht="13.5" customHeight="1" x14ac:dyDescent="0.2">
      <c r="A26" s="168" t="s">
        <v>1048</v>
      </c>
      <c r="B26" s="112">
        <f>+B28+B30+B32+B34+B36+B38+B40+B44</f>
        <v>0</v>
      </c>
      <c r="C26" s="112">
        <f>+C28+C30+C32+C34+C36+C38+C40+C44</f>
        <v>0</v>
      </c>
      <c r="D26" s="112">
        <f>+D28+D30+D32+D34+D36+D38+D40</f>
        <v>0</v>
      </c>
      <c r="E26" s="112">
        <f>SUM(E28:E40)</f>
        <v>0</v>
      </c>
      <c r="F26" s="112">
        <f>+F28+F30+F32+F34+F36+F38+F40</f>
        <v>0</v>
      </c>
      <c r="G26" s="112">
        <f>+G28+G30+G32+G34+G36+G38+G40+G44</f>
        <v>0</v>
      </c>
      <c r="H26" s="112">
        <f>SUM(H28:H46)</f>
        <v>0</v>
      </c>
      <c r="I26" s="112">
        <f>+I28+I30+I32+I34+I36+I38+I40+I44</f>
        <v>0</v>
      </c>
    </row>
    <row r="27" spans="1:9" s="49" customFormat="1" ht="6" customHeight="1" x14ac:dyDescent="0.15">
      <c r="A27" s="101"/>
      <c r="B27" s="112"/>
      <c r="C27" s="112"/>
      <c r="D27" s="112"/>
      <c r="E27" s="112"/>
      <c r="F27" s="112"/>
      <c r="G27" s="112"/>
      <c r="H27" s="112"/>
      <c r="I27" s="115"/>
    </row>
    <row r="28" spans="1:9" s="49" customFormat="1" ht="13.5" customHeight="1" x14ac:dyDescent="0.2">
      <c r="A28" s="276" t="s">
        <v>1049</v>
      </c>
      <c r="B28" s="111">
        <f>SUM(C28:F28)</f>
        <v>0</v>
      </c>
      <c r="C28" s="111"/>
      <c r="D28" s="111"/>
      <c r="E28" s="111"/>
      <c r="F28" s="30"/>
      <c r="G28" s="278">
        <f>+I28+H28</f>
        <v>0</v>
      </c>
      <c r="H28" s="278"/>
      <c r="I28" s="279">
        <f>+F28+D28+C28</f>
        <v>0</v>
      </c>
    </row>
    <row r="29" spans="1:9" s="49" customFormat="1" ht="6" customHeight="1" x14ac:dyDescent="0.2">
      <c r="A29" s="276"/>
      <c r="B29" s="111"/>
      <c r="C29" s="111"/>
      <c r="D29" s="111"/>
      <c r="E29" s="111"/>
      <c r="F29" s="30"/>
      <c r="G29" s="278"/>
      <c r="H29" s="278"/>
      <c r="I29" s="280"/>
    </row>
    <row r="30" spans="1:9" s="49" customFormat="1" ht="13.5" customHeight="1" x14ac:dyDescent="0.2">
      <c r="A30" s="276" t="s">
        <v>1050</v>
      </c>
      <c r="B30" s="111">
        <f>SUM(C30:F30)</f>
        <v>0</v>
      </c>
      <c r="C30" s="111"/>
      <c r="D30" s="111"/>
      <c r="E30" s="111"/>
      <c r="F30" s="30"/>
      <c r="G30" s="278">
        <f>+I30+H30</f>
        <v>0</v>
      </c>
      <c r="H30" s="278"/>
      <c r="I30" s="279">
        <f>+F30+D30+C30</f>
        <v>0</v>
      </c>
    </row>
    <row r="31" spans="1:9" s="49" customFormat="1" ht="6" customHeight="1" x14ac:dyDescent="0.2">
      <c r="A31" s="276"/>
      <c r="B31" s="111"/>
      <c r="C31" s="111"/>
      <c r="D31" s="111"/>
      <c r="E31" s="111"/>
      <c r="F31" s="30"/>
      <c r="G31" s="114"/>
      <c r="H31" s="281"/>
      <c r="I31" s="282"/>
    </row>
    <row r="32" spans="1:9" s="49" customFormat="1" ht="13.5" customHeight="1" x14ac:dyDescent="0.2">
      <c r="A32" s="276" t="s">
        <v>1051</v>
      </c>
      <c r="B32" s="111">
        <f>SUM(C32:F32)</f>
        <v>0</v>
      </c>
      <c r="C32" s="111"/>
      <c r="D32" s="111"/>
      <c r="E32" s="111"/>
      <c r="F32" s="30"/>
      <c r="G32" s="278">
        <f>+I32+H32</f>
        <v>0</v>
      </c>
      <c r="H32" s="278"/>
      <c r="I32" s="279">
        <f>+F32+D32+C32</f>
        <v>0</v>
      </c>
    </row>
    <row r="33" spans="1:9" s="49" customFormat="1" ht="6" customHeight="1" x14ac:dyDescent="0.2">
      <c r="A33" s="276"/>
      <c r="B33" s="111"/>
      <c r="C33" s="111"/>
      <c r="D33" s="111"/>
      <c r="E33" s="111"/>
      <c r="F33" s="30"/>
      <c r="G33" s="114"/>
      <c r="H33" s="281"/>
      <c r="I33" s="282"/>
    </row>
    <row r="34" spans="1:9" s="49" customFormat="1" ht="13.5" customHeight="1" x14ac:dyDescent="0.2">
      <c r="A34" s="276" t="s">
        <v>218</v>
      </c>
      <c r="B34" s="111">
        <f>SUM(C34:F34)</f>
        <v>0</v>
      </c>
      <c r="C34" s="111"/>
      <c r="D34" s="111"/>
      <c r="E34" s="111"/>
      <c r="F34" s="30"/>
      <c r="G34" s="278">
        <f>+I34+H34</f>
        <v>0</v>
      </c>
      <c r="H34" s="278"/>
      <c r="I34" s="279">
        <f>+F34+D34+C34</f>
        <v>0</v>
      </c>
    </row>
    <row r="35" spans="1:9" s="49" customFormat="1" ht="6" customHeight="1" x14ac:dyDescent="0.2">
      <c r="A35" s="276"/>
      <c r="B35" s="111"/>
      <c r="C35" s="111"/>
      <c r="D35" s="111"/>
      <c r="E35" s="111"/>
      <c r="F35" s="30"/>
      <c r="G35" s="114"/>
      <c r="H35" s="281"/>
      <c r="I35" s="282"/>
    </row>
    <row r="36" spans="1:9" s="49" customFormat="1" ht="13.5" customHeight="1" x14ac:dyDescent="0.2">
      <c r="A36" s="276" t="s">
        <v>1052</v>
      </c>
      <c r="B36" s="111">
        <f>SUM(C36:F36)</f>
        <v>0</v>
      </c>
      <c r="C36" s="111"/>
      <c r="D36" s="111"/>
      <c r="E36" s="111"/>
      <c r="F36" s="30"/>
      <c r="G36" s="278">
        <f>+I36+H36</f>
        <v>0</v>
      </c>
      <c r="H36" s="278"/>
      <c r="I36" s="279">
        <f>+F36+D36+C36</f>
        <v>0</v>
      </c>
    </row>
    <row r="37" spans="1:9" s="49" customFormat="1" ht="6" customHeight="1" x14ac:dyDescent="0.2">
      <c r="A37" s="276"/>
      <c r="B37" s="111"/>
      <c r="C37" s="111"/>
      <c r="D37" s="111"/>
      <c r="E37" s="111"/>
      <c r="F37" s="30"/>
      <c r="G37" s="30"/>
      <c r="H37" s="30"/>
      <c r="I37" s="33"/>
    </row>
    <row r="38" spans="1:9" s="49" customFormat="1" ht="13.5" customHeight="1" x14ac:dyDescent="0.2">
      <c r="A38" s="276" t="s">
        <v>1053</v>
      </c>
      <c r="B38" s="111">
        <f>SUM(C38:F38)</f>
        <v>0</v>
      </c>
      <c r="C38" s="111"/>
      <c r="D38" s="111"/>
      <c r="E38" s="111"/>
      <c r="F38" s="30"/>
      <c r="G38" s="278">
        <f>+I38+H38</f>
        <v>0</v>
      </c>
      <c r="H38" s="278"/>
      <c r="I38" s="279">
        <f>+F38+D38+C38</f>
        <v>0</v>
      </c>
    </row>
    <row r="39" spans="1:9" s="49" customFormat="1" ht="6" customHeight="1" x14ac:dyDescent="0.2">
      <c r="A39" s="276"/>
      <c r="B39" s="111"/>
      <c r="C39" s="111"/>
      <c r="D39" s="111"/>
      <c r="E39" s="111"/>
      <c r="F39" s="30"/>
      <c r="G39" s="30"/>
      <c r="H39" s="30"/>
      <c r="I39" s="33"/>
    </row>
    <row r="40" spans="1:9" s="49" customFormat="1" ht="13.5" customHeight="1" x14ac:dyDescent="0.2">
      <c r="A40" s="276" t="s">
        <v>1054</v>
      </c>
      <c r="B40" s="111">
        <f>SUM(C40:F40)</f>
        <v>0</v>
      </c>
      <c r="C40" s="111"/>
      <c r="D40" s="111"/>
      <c r="E40" s="111"/>
      <c r="F40" s="30"/>
      <c r="G40" s="278">
        <f>+I40+H40</f>
        <v>0</v>
      </c>
      <c r="H40" s="278"/>
      <c r="I40" s="279">
        <f>+F40+D40+C40</f>
        <v>0</v>
      </c>
    </row>
    <row r="41" spans="1:9" s="49" customFormat="1" ht="6" customHeight="1" x14ac:dyDescent="0.15">
      <c r="A41" s="96"/>
      <c r="B41" s="111"/>
      <c r="C41" s="111"/>
      <c r="D41" s="111"/>
      <c r="E41" s="111"/>
      <c r="F41" s="30"/>
      <c r="G41" s="30"/>
      <c r="H41" s="30"/>
      <c r="I41" s="33"/>
    </row>
    <row r="42" spans="1:9" s="49" customFormat="1" ht="10.5" customHeight="1" x14ac:dyDescent="0.2">
      <c r="A42" s="276" t="s">
        <v>222</v>
      </c>
      <c r="B42" s="111">
        <f>SUM(C42:F42)</f>
        <v>0</v>
      </c>
      <c r="C42" s="111"/>
      <c r="D42" s="111"/>
      <c r="E42" s="111"/>
      <c r="F42" s="30"/>
      <c r="G42" s="278">
        <f>+I42+H42</f>
        <v>0</v>
      </c>
      <c r="H42" s="30"/>
      <c r="I42" s="279">
        <f>+F42+D42+C42</f>
        <v>0</v>
      </c>
    </row>
    <row r="43" spans="1:9" s="49" customFormat="1" ht="6" customHeight="1" x14ac:dyDescent="0.15">
      <c r="A43" s="96"/>
      <c r="B43" s="111"/>
      <c r="C43" s="111"/>
      <c r="D43" s="111"/>
      <c r="E43" s="111"/>
      <c r="F43" s="30"/>
      <c r="G43" s="30"/>
      <c r="H43" s="30"/>
      <c r="I43" s="33"/>
    </row>
    <row r="44" spans="1:9" s="49" customFormat="1" ht="10.5" customHeight="1" x14ac:dyDescent="0.2">
      <c r="A44" s="276" t="s">
        <v>623</v>
      </c>
      <c r="B44" s="111">
        <f>SUM(C44:F44)</f>
        <v>0</v>
      </c>
      <c r="C44" s="111"/>
      <c r="D44" s="111"/>
      <c r="E44" s="111"/>
      <c r="F44" s="30"/>
      <c r="G44" s="278">
        <f>+I44+H44</f>
        <v>0</v>
      </c>
      <c r="H44" s="30"/>
      <c r="I44" s="279">
        <f>+F44+D44+C44</f>
        <v>0</v>
      </c>
    </row>
    <row r="45" spans="1:9" s="49" customFormat="1" ht="6" customHeight="1" x14ac:dyDescent="0.15">
      <c r="A45" s="96"/>
      <c r="B45" s="111"/>
      <c r="C45" s="111"/>
      <c r="D45" s="111"/>
      <c r="E45" s="111"/>
      <c r="F45" s="30"/>
      <c r="G45" s="30"/>
      <c r="H45" s="30"/>
      <c r="I45" s="33"/>
    </row>
    <row r="46" spans="1:9" s="49" customFormat="1" ht="13.5" customHeight="1" x14ac:dyDescent="0.2">
      <c r="A46" s="168" t="s">
        <v>1055</v>
      </c>
      <c r="B46" s="113">
        <f>SUM(C46:F46)</f>
        <v>0</v>
      </c>
      <c r="C46" s="113"/>
      <c r="D46" s="113">
        <v>0</v>
      </c>
      <c r="E46" s="113"/>
      <c r="F46" s="229">
        <v>0</v>
      </c>
      <c r="G46" s="229">
        <f>+I46+H46</f>
        <v>0</v>
      </c>
      <c r="H46" s="229">
        <v>0</v>
      </c>
      <c r="I46" s="230">
        <f>+F46+D46+C46</f>
        <v>0</v>
      </c>
    </row>
    <row r="47" spans="1:9" s="49" customFormat="1" ht="6" customHeight="1" x14ac:dyDescent="0.15">
      <c r="A47" s="101"/>
      <c r="B47" s="113"/>
      <c r="C47" s="111"/>
      <c r="D47" s="111"/>
      <c r="E47" s="111"/>
      <c r="F47" s="30"/>
      <c r="G47" s="30"/>
      <c r="H47" s="30"/>
      <c r="I47" s="33"/>
    </row>
    <row r="48" spans="1:9" s="49" customFormat="1" ht="13.5" customHeight="1" x14ac:dyDescent="0.2">
      <c r="A48" s="168" t="s">
        <v>1056</v>
      </c>
      <c r="B48" s="113">
        <f>SUM(C48:F48)</f>
        <v>0</v>
      </c>
      <c r="C48" s="113">
        <f t="shared" ref="C48:I48" si="2">+C49+C51</f>
        <v>0</v>
      </c>
      <c r="D48" s="113">
        <f t="shared" si="2"/>
        <v>0</v>
      </c>
      <c r="E48" s="113">
        <f>SUM(E49:E51)</f>
        <v>0</v>
      </c>
      <c r="F48" s="113">
        <f t="shared" si="2"/>
        <v>0</v>
      </c>
      <c r="G48" s="113">
        <f t="shared" si="2"/>
        <v>0</v>
      </c>
      <c r="H48" s="229">
        <f t="shared" si="2"/>
        <v>0</v>
      </c>
      <c r="I48" s="230">
        <f t="shared" si="2"/>
        <v>0</v>
      </c>
    </row>
    <row r="49" spans="1:9" s="49" customFormat="1" ht="13.5" customHeight="1" x14ac:dyDescent="0.2">
      <c r="A49" s="276" t="s">
        <v>225</v>
      </c>
      <c r="B49" s="111">
        <f>SUM(C49:F49)</f>
        <v>0</v>
      </c>
      <c r="C49" s="111"/>
      <c r="D49" s="111"/>
      <c r="E49" s="111"/>
      <c r="F49" s="30"/>
      <c r="G49" s="278">
        <f>+I49+H49</f>
        <v>0</v>
      </c>
      <c r="H49" s="278"/>
      <c r="I49" s="279">
        <f>+F49+D49+C49</f>
        <v>0</v>
      </c>
    </row>
    <row r="50" spans="1:9" s="49" customFormat="1" ht="6" customHeight="1" x14ac:dyDescent="0.2">
      <c r="A50" s="276"/>
      <c r="B50" s="111"/>
      <c r="C50" s="111"/>
      <c r="D50" s="111"/>
      <c r="E50" s="111"/>
      <c r="F50" s="30"/>
      <c r="G50" s="114"/>
      <c r="H50" s="30"/>
      <c r="I50" s="33"/>
    </row>
    <row r="51" spans="1:9" s="49" customFormat="1" ht="13.5" customHeight="1" x14ac:dyDescent="0.2">
      <c r="A51" s="276" t="s">
        <v>227</v>
      </c>
      <c r="B51" s="111">
        <f>SUM(C51:F51)</f>
        <v>0</v>
      </c>
      <c r="C51" s="111"/>
      <c r="D51" s="111"/>
      <c r="E51" s="111"/>
      <c r="F51" s="30"/>
      <c r="G51" s="278">
        <v>0</v>
      </c>
      <c r="H51" s="278"/>
      <c r="I51" s="279">
        <f>+F51+D51+C51</f>
        <v>0</v>
      </c>
    </row>
    <row r="52" spans="1:9" s="49" customFormat="1" ht="6" customHeight="1" x14ac:dyDescent="0.15">
      <c r="A52" s="101"/>
      <c r="B52" s="113"/>
      <c r="C52" s="113"/>
      <c r="D52" s="113"/>
      <c r="E52" s="113"/>
      <c r="F52" s="229"/>
      <c r="G52" s="277"/>
      <c r="H52" s="229"/>
      <c r="I52" s="230"/>
    </row>
    <row r="53" spans="1:9" s="49" customFormat="1" ht="13.5" customHeight="1" x14ac:dyDescent="0.2">
      <c r="A53" s="168" t="s">
        <v>1057</v>
      </c>
      <c r="B53" s="113">
        <f>SUM(C53:F53)</f>
        <v>0</v>
      </c>
      <c r="C53" s="113">
        <f t="shared" ref="C53:I53" si="3">+C54+C56+C58+C60</f>
        <v>0</v>
      </c>
      <c r="D53" s="113">
        <f t="shared" si="3"/>
        <v>0</v>
      </c>
      <c r="E53" s="113">
        <f>SUM(E54:E60)</f>
        <v>0</v>
      </c>
      <c r="F53" s="113">
        <f t="shared" si="3"/>
        <v>0</v>
      </c>
      <c r="G53" s="113">
        <f t="shared" si="3"/>
        <v>0</v>
      </c>
      <c r="H53" s="113">
        <f t="shared" si="3"/>
        <v>0</v>
      </c>
      <c r="I53" s="231">
        <f t="shared" si="3"/>
        <v>0</v>
      </c>
    </row>
    <row r="54" spans="1:9" s="49" customFormat="1" ht="13.5" customHeight="1" x14ac:dyDescent="0.2">
      <c r="A54" s="276" t="s">
        <v>232</v>
      </c>
      <c r="B54" s="111">
        <f t="shared" ref="B54:B60" si="4">SUM(C54:F54)</f>
        <v>0</v>
      </c>
      <c r="C54" s="111"/>
      <c r="D54" s="111"/>
      <c r="E54" s="111"/>
      <c r="F54" s="30"/>
      <c r="G54" s="278">
        <f>+I54+H54</f>
        <v>0</v>
      </c>
      <c r="H54" s="278"/>
      <c r="I54" s="279">
        <f>+F54+D54+C54</f>
        <v>0</v>
      </c>
    </row>
    <row r="55" spans="1:9" s="49" customFormat="1" ht="6" customHeight="1" x14ac:dyDescent="0.2">
      <c r="A55" s="276"/>
      <c r="B55" s="111"/>
      <c r="C55" s="111"/>
      <c r="D55" s="111"/>
      <c r="E55" s="111"/>
      <c r="F55" s="30"/>
      <c r="G55" s="114"/>
      <c r="H55" s="30"/>
      <c r="I55" s="33"/>
    </row>
    <row r="56" spans="1:9" s="49" customFormat="1" ht="13.5" customHeight="1" x14ac:dyDescent="0.2">
      <c r="A56" s="276" t="s">
        <v>1058</v>
      </c>
      <c r="B56" s="111">
        <f t="shared" si="4"/>
        <v>0</v>
      </c>
      <c r="C56" s="111"/>
      <c r="D56" s="111"/>
      <c r="E56" s="111"/>
      <c r="F56" s="30"/>
      <c r="G56" s="153">
        <f>+I56+H56</f>
        <v>0</v>
      </c>
      <c r="H56" s="153"/>
      <c r="I56" s="237">
        <f>+F56+D56+C56</f>
        <v>0</v>
      </c>
    </row>
    <row r="57" spans="1:9" s="49" customFormat="1" ht="6" customHeight="1" x14ac:dyDescent="0.2">
      <c r="A57" s="276"/>
      <c r="B57" s="111"/>
      <c r="C57" s="111"/>
      <c r="D57" s="111"/>
      <c r="E57" s="111"/>
      <c r="F57" s="30"/>
      <c r="G57" s="114"/>
      <c r="H57" s="30"/>
      <c r="I57" s="33"/>
    </row>
    <row r="58" spans="1:9" s="49" customFormat="1" ht="13.5" customHeight="1" x14ac:dyDescent="0.2">
      <c r="A58" s="276" t="s">
        <v>1059</v>
      </c>
      <c r="B58" s="111">
        <f t="shared" si="4"/>
        <v>0</v>
      </c>
      <c r="C58" s="111"/>
      <c r="D58" s="111"/>
      <c r="E58" s="111"/>
      <c r="F58" s="30"/>
      <c r="G58" s="153">
        <f>+I58+H58</f>
        <v>0</v>
      </c>
      <c r="H58" s="153"/>
      <c r="I58" s="237">
        <f>+F58+D58+C58</f>
        <v>0</v>
      </c>
    </row>
    <row r="59" spans="1:9" s="49" customFormat="1" ht="6" customHeight="1" x14ac:dyDescent="0.2">
      <c r="A59" s="276"/>
      <c r="B59" s="111"/>
      <c r="C59" s="111"/>
      <c r="D59" s="111"/>
      <c r="E59" s="111"/>
      <c r="F59" s="30"/>
      <c r="G59" s="114"/>
      <c r="H59" s="30"/>
      <c r="I59" s="33"/>
    </row>
    <row r="60" spans="1:9" s="49" customFormat="1" ht="13.5" customHeight="1" x14ac:dyDescent="0.2">
      <c r="A60" s="276" t="s">
        <v>236</v>
      </c>
      <c r="B60" s="111">
        <f t="shared" si="4"/>
        <v>0</v>
      </c>
      <c r="C60" s="111"/>
      <c r="D60" s="111"/>
      <c r="E60" s="111"/>
      <c r="F60" s="30"/>
      <c r="G60" s="153">
        <f>+I60+H60</f>
        <v>0</v>
      </c>
      <c r="H60" s="153"/>
      <c r="I60" s="237">
        <f>+F60+D60+C60</f>
        <v>0</v>
      </c>
    </row>
    <row r="61" spans="1:9" s="49" customFormat="1" ht="6" customHeight="1" x14ac:dyDescent="0.2">
      <c r="A61" s="168"/>
      <c r="B61" s="113"/>
      <c r="C61" s="111"/>
      <c r="D61" s="111"/>
      <c r="E61" s="111"/>
      <c r="F61" s="30"/>
      <c r="G61" s="114"/>
      <c r="H61" s="30"/>
      <c r="I61" s="33"/>
    </row>
    <row r="62" spans="1:9" s="49" customFormat="1" ht="13.5" customHeight="1" x14ac:dyDescent="0.2">
      <c r="A62" s="168" t="s">
        <v>1060</v>
      </c>
      <c r="B62" s="113">
        <f>SUM(C62:F62)</f>
        <v>0</v>
      </c>
      <c r="C62" s="113">
        <f t="shared" ref="C62:I62" si="5">+C64</f>
        <v>0</v>
      </c>
      <c r="D62" s="113">
        <f t="shared" si="5"/>
        <v>0</v>
      </c>
      <c r="E62" s="113">
        <f>SUM(E64)</f>
        <v>0</v>
      </c>
      <c r="F62" s="113">
        <f t="shared" si="5"/>
        <v>0</v>
      </c>
      <c r="G62" s="113">
        <f t="shared" si="5"/>
        <v>0</v>
      </c>
      <c r="H62" s="113">
        <f t="shared" si="5"/>
        <v>0</v>
      </c>
      <c r="I62" s="231">
        <f t="shared" si="5"/>
        <v>0</v>
      </c>
    </row>
    <row r="63" spans="1:9" s="49" customFormat="1" ht="6" customHeight="1" x14ac:dyDescent="0.2">
      <c r="A63" s="168"/>
      <c r="B63" s="113"/>
      <c r="C63" s="113"/>
      <c r="D63" s="113"/>
      <c r="E63" s="113"/>
      <c r="F63" s="113"/>
      <c r="G63" s="113"/>
      <c r="H63" s="113"/>
      <c r="I63" s="231"/>
    </row>
    <row r="64" spans="1:9" s="49" customFormat="1" ht="13.5" customHeight="1" x14ac:dyDescent="0.2">
      <c r="A64" s="276" t="s">
        <v>283</v>
      </c>
      <c r="B64" s="111">
        <f>SUM(C64:F64)</f>
        <v>0</v>
      </c>
      <c r="C64" s="111"/>
      <c r="D64" s="111"/>
      <c r="E64" s="111"/>
      <c r="F64" s="30"/>
      <c r="G64" s="153">
        <f>+I64+H64</f>
        <v>0</v>
      </c>
      <c r="H64" s="153"/>
      <c r="I64" s="237">
        <f>+F64+D64+C64</f>
        <v>0</v>
      </c>
    </row>
    <row r="65" spans="1:9" s="49" customFormat="1" ht="6" customHeight="1" x14ac:dyDescent="0.15">
      <c r="A65" s="96"/>
      <c r="B65" s="30"/>
      <c r="C65" s="30"/>
      <c r="D65" s="30"/>
      <c r="E65" s="30"/>
      <c r="F65" s="30"/>
      <c r="G65" s="30"/>
      <c r="H65" s="30"/>
      <c r="I65" s="33"/>
    </row>
    <row r="66" spans="1:9" s="49" customFormat="1" ht="13.5" customHeight="1" thickBot="1" x14ac:dyDescent="0.2">
      <c r="A66" s="143" t="s">
        <v>1029</v>
      </c>
      <c r="B66" s="66">
        <f t="shared" ref="B66:I66" si="6">+B14+B26+B46+B48+B53+B62</f>
        <v>0</v>
      </c>
      <c r="C66" s="66">
        <f t="shared" si="6"/>
        <v>0</v>
      </c>
      <c r="D66" s="66">
        <f t="shared" si="6"/>
        <v>0</v>
      </c>
      <c r="E66" s="66">
        <f t="shared" si="6"/>
        <v>0</v>
      </c>
      <c r="F66" s="66">
        <f t="shared" si="6"/>
        <v>0</v>
      </c>
      <c r="G66" s="66">
        <f t="shared" si="6"/>
        <v>0</v>
      </c>
      <c r="H66" s="66">
        <f t="shared" si="6"/>
        <v>0</v>
      </c>
      <c r="I66" s="66">
        <f t="shared" si="6"/>
        <v>0</v>
      </c>
    </row>
    <row r="67" spans="1:9" s="49" customFormat="1" ht="10.5" customHeight="1" x14ac:dyDescent="0.15">
      <c r="A67" s="110"/>
      <c r="B67" s="109"/>
      <c r="C67" s="109"/>
      <c r="D67" s="109"/>
      <c r="E67" s="109"/>
      <c r="F67" s="109"/>
      <c r="G67" s="109"/>
      <c r="H67" s="109"/>
      <c r="I67" s="109"/>
    </row>
    <row r="68" spans="1:9" s="49" customFormat="1" ht="9.75" customHeight="1" x14ac:dyDescent="0.15">
      <c r="B68" s="109"/>
      <c r="C68" s="109"/>
      <c r="D68" s="109"/>
      <c r="E68" s="109"/>
      <c r="F68" s="109"/>
      <c r="G68" s="109"/>
      <c r="H68" s="109"/>
      <c r="I68" s="109"/>
    </row>
    <row r="69" spans="1:9" s="49" customFormat="1" ht="9.75" customHeight="1" x14ac:dyDescent="0.15">
      <c r="B69" s="109"/>
      <c r="C69" s="109"/>
      <c r="D69" s="109"/>
      <c r="E69" s="109"/>
      <c r="F69" s="109"/>
      <c r="G69" s="109"/>
      <c r="H69" s="109"/>
      <c r="I69" s="109"/>
    </row>
    <row r="70" spans="1:9" s="49" customFormat="1" ht="9.75" customHeight="1" x14ac:dyDescent="0.15">
      <c r="B70" s="109"/>
      <c r="C70" s="109"/>
      <c r="D70" s="109"/>
      <c r="E70" s="109"/>
      <c r="F70" s="109"/>
      <c r="G70" s="109"/>
      <c r="H70" s="109"/>
      <c r="I70" s="109"/>
    </row>
    <row r="71" spans="1:9" s="49" customFormat="1" ht="9.75" customHeight="1" x14ac:dyDescent="0.15">
      <c r="B71" s="109"/>
      <c r="C71" s="109"/>
      <c r="D71" s="109"/>
      <c r="E71" s="109"/>
      <c r="F71" s="109"/>
      <c r="G71" s="109"/>
      <c r="H71" s="109"/>
      <c r="I71" s="109"/>
    </row>
    <row r="72" spans="1:9" s="49" customFormat="1" ht="9.75" customHeight="1" x14ac:dyDescent="0.15">
      <c r="B72" s="109"/>
      <c r="C72" s="109"/>
      <c r="D72" s="109"/>
      <c r="E72" s="109"/>
      <c r="F72" s="109"/>
      <c r="G72" s="109"/>
      <c r="H72" s="109"/>
      <c r="I72" s="109"/>
    </row>
    <row r="73" spans="1:9" s="49" customFormat="1" ht="9.75" customHeight="1" x14ac:dyDescent="0.15">
      <c r="B73" s="109"/>
      <c r="C73" s="109"/>
      <c r="D73" s="109"/>
      <c r="E73" s="109"/>
      <c r="F73" s="109"/>
      <c r="G73" s="109"/>
      <c r="H73" s="109"/>
      <c r="I73" s="109"/>
    </row>
    <row r="74" spans="1:9" s="49" customFormat="1" ht="9.75" customHeight="1" x14ac:dyDescent="0.15">
      <c r="B74" s="109"/>
      <c r="C74" s="109"/>
      <c r="D74" s="109"/>
      <c r="E74" s="109"/>
      <c r="F74" s="109"/>
      <c r="G74" s="109"/>
      <c r="H74" s="109"/>
      <c r="I74" s="109"/>
    </row>
    <row r="75" spans="1:9" s="49" customFormat="1" ht="10.5" customHeight="1" x14ac:dyDescent="0.15">
      <c r="B75" s="109"/>
      <c r="C75" s="109"/>
      <c r="D75" s="109"/>
      <c r="E75" s="109"/>
      <c r="F75" s="109"/>
      <c r="G75" s="109"/>
      <c r="H75" s="109"/>
      <c r="I75" s="109"/>
    </row>
    <row r="76" spans="1:9" s="49" customFormat="1" ht="10.5" customHeight="1" x14ac:dyDescent="0.15">
      <c r="B76" s="109"/>
      <c r="C76" s="109"/>
      <c r="D76" s="109"/>
      <c r="E76" s="109"/>
      <c r="F76" s="109"/>
      <c r="G76" s="109"/>
      <c r="H76" s="109"/>
      <c r="I76" s="109"/>
    </row>
    <row r="77" spans="1:9" s="49" customFormat="1" ht="9.75" customHeight="1" x14ac:dyDescent="0.15">
      <c r="B77" s="109"/>
      <c r="C77" s="109"/>
      <c r="D77" s="109"/>
      <c r="E77" s="109"/>
      <c r="F77" s="109"/>
      <c r="G77" s="109"/>
      <c r="H77" s="109"/>
      <c r="I77" s="109"/>
    </row>
    <row r="78" spans="1:9" s="49" customFormat="1" ht="9.75" customHeight="1" x14ac:dyDescent="0.15">
      <c r="B78" s="109"/>
      <c r="C78" s="109"/>
      <c r="D78" s="109"/>
      <c r="E78" s="109"/>
      <c r="F78" s="109"/>
      <c r="G78" s="109"/>
      <c r="H78" s="109"/>
      <c r="I78" s="109"/>
    </row>
    <row r="79" spans="1:9" s="49" customFormat="1" ht="9.75" customHeight="1" x14ac:dyDescent="0.15">
      <c r="B79" s="109"/>
      <c r="C79" s="109"/>
      <c r="D79" s="109"/>
      <c r="E79" s="109"/>
      <c r="F79" s="109"/>
      <c r="G79" s="109"/>
      <c r="H79" s="109"/>
      <c r="I79" s="109"/>
    </row>
    <row r="80" spans="1:9" s="49" customFormat="1" ht="9.75" customHeight="1" x14ac:dyDescent="0.15">
      <c r="B80" s="109"/>
      <c r="C80" s="109"/>
      <c r="D80" s="109"/>
      <c r="E80" s="109"/>
      <c r="F80" s="109"/>
      <c r="G80" s="109"/>
      <c r="H80" s="109"/>
      <c r="I80" s="109"/>
    </row>
    <row r="81" spans="1:9" s="49" customFormat="1" ht="10.5" customHeight="1" x14ac:dyDescent="0.15">
      <c r="B81" s="109"/>
      <c r="C81" s="109"/>
      <c r="D81" s="109"/>
      <c r="E81" s="109"/>
      <c r="F81" s="109"/>
      <c r="G81" s="109"/>
      <c r="H81" s="109"/>
      <c r="I81" s="109"/>
    </row>
    <row r="82" spans="1:9" s="49" customFormat="1" ht="9.75" customHeight="1" x14ac:dyDescent="0.15">
      <c r="B82" s="109"/>
      <c r="C82" s="109"/>
      <c r="D82" s="109"/>
      <c r="E82" s="109"/>
      <c r="F82" s="109"/>
      <c r="G82" s="109"/>
      <c r="H82" s="109"/>
      <c r="I82" s="109"/>
    </row>
    <row r="83" spans="1:9" s="49" customFormat="1" ht="9.75" customHeight="1" x14ac:dyDescent="0.15">
      <c r="A83" s="109"/>
      <c r="B83" s="109"/>
      <c r="C83" s="109"/>
      <c r="D83" s="109"/>
      <c r="E83" s="109"/>
      <c r="F83" s="109"/>
      <c r="G83" s="109"/>
      <c r="H83" s="109"/>
      <c r="I83" s="109"/>
    </row>
    <row r="84" spans="1:9" s="49" customFormat="1" ht="9.75" customHeight="1" x14ac:dyDescent="0.15">
      <c r="A84" s="109"/>
      <c r="B84" s="109"/>
      <c r="C84" s="109"/>
      <c r="D84" s="109"/>
      <c r="E84" s="109"/>
      <c r="F84" s="109"/>
      <c r="G84" s="109"/>
      <c r="H84" s="109"/>
      <c r="I84" s="109"/>
    </row>
    <row r="85" spans="1:9" s="49" customFormat="1" ht="10.5" customHeight="1" x14ac:dyDescent="0.15">
      <c r="A85" s="109"/>
      <c r="B85" s="109"/>
      <c r="C85" s="109"/>
      <c r="D85" s="109"/>
      <c r="E85" s="109"/>
      <c r="F85" s="109"/>
      <c r="G85" s="109"/>
      <c r="H85" s="109"/>
      <c r="I85" s="109"/>
    </row>
    <row r="86" spans="1:9" s="49" customFormat="1" ht="9.75" customHeight="1" x14ac:dyDescent="0.15">
      <c r="A86" s="109"/>
      <c r="B86" s="109"/>
      <c r="C86" s="109"/>
      <c r="D86" s="109"/>
      <c r="E86" s="109"/>
      <c r="F86" s="109"/>
      <c r="G86" s="109"/>
      <c r="H86" s="109"/>
      <c r="I86" s="109"/>
    </row>
    <row r="87" spans="1:9" s="49" customFormat="1" ht="10.5" customHeight="1" x14ac:dyDescent="0.15">
      <c r="A87" s="109"/>
      <c r="B87" s="109"/>
      <c r="C87" s="109"/>
      <c r="D87" s="109"/>
      <c r="E87" s="109"/>
      <c r="F87" s="109"/>
      <c r="G87" s="109"/>
      <c r="H87" s="109"/>
      <c r="I87" s="109"/>
    </row>
    <row r="88" spans="1:9" s="49" customFormat="1" ht="9.75" customHeight="1" x14ac:dyDescent="0.15">
      <c r="A88" s="109"/>
      <c r="B88" s="109"/>
      <c r="C88" s="109"/>
      <c r="D88" s="109"/>
      <c r="E88" s="109"/>
      <c r="F88" s="109"/>
      <c r="G88" s="109"/>
      <c r="H88" s="109"/>
      <c r="I88" s="109"/>
    </row>
    <row r="89" spans="1:9" s="49" customFormat="1" ht="9.75" customHeight="1" x14ac:dyDescent="0.15">
      <c r="A89" s="109"/>
      <c r="B89" s="109"/>
      <c r="C89" s="109"/>
      <c r="D89" s="109"/>
      <c r="E89" s="109"/>
      <c r="F89" s="109"/>
      <c r="G89" s="109"/>
      <c r="H89" s="109"/>
      <c r="I89" s="109"/>
    </row>
    <row r="90" spans="1:9" s="49" customFormat="1" ht="9.75" customHeight="1" x14ac:dyDescent="0.15">
      <c r="A90" s="109"/>
      <c r="B90" s="109"/>
      <c r="C90" s="109"/>
      <c r="D90" s="109"/>
      <c r="E90" s="109"/>
      <c r="F90" s="109"/>
      <c r="G90" s="109"/>
      <c r="H90" s="109"/>
      <c r="I90" s="109"/>
    </row>
    <row r="91" spans="1:9" s="49" customFormat="1" ht="10.5" customHeight="1" x14ac:dyDescent="0.15">
      <c r="A91" s="109"/>
      <c r="B91" s="109"/>
      <c r="C91" s="109"/>
      <c r="D91" s="109"/>
      <c r="E91" s="109"/>
      <c r="F91" s="109"/>
      <c r="G91" s="109"/>
      <c r="H91" s="109"/>
      <c r="I91" s="109"/>
    </row>
    <row r="92" spans="1:9" s="49" customFormat="1" ht="9.75" customHeight="1" x14ac:dyDescent="0.15">
      <c r="A92" s="109"/>
      <c r="B92" s="109"/>
      <c r="C92" s="109"/>
      <c r="D92" s="109"/>
      <c r="E92" s="109"/>
      <c r="F92" s="109"/>
      <c r="G92" s="109"/>
      <c r="H92" s="109"/>
      <c r="I92" s="109"/>
    </row>
    <row r="93" spans="1:9" s="49" customFormat="1" ht="9" x14ac:dyDescent="0.15">
      <c r="A93" s="109"/>
      <c r="B93" s="109"/>
      <c r="C93" s="109"/>
      <c r="D93" s="109"/>
      <c r="E93" s="109"/>
      <c r="F93" s="109"/>
      <c r="G93" s="109"/>
      <c r="H93" s="109"/>
      <c r="I93" s="109"/>
    </row>
    <row r="94" spans="1:9" s="49" customFormat="1" ht="9" x14ac:dyDescent="0.15">
      <c r="A94" s="109"/>
      <c r="B94" s="109"/>
      <c r="C94" s="109"/>
      <c r="D94" s="109"/>
      <c r="E94" s="109"/>
      <c r="F94" s="109"/>
      <c r="G94" s="109"/>
      <c r="H94" s="109"/>
      <c r="I94" s="109"/>
    </row>
    <row r="95" spans="1:9" s="49" customFormat="1" ht="9" x14ac:dyDescent="0.15">
      <c r="A95" s="109"/>
      <c r="B95" s="109"/>
      <c r="C95" s="109"/>
      <c r="D95" s="109"/>
      <c r="E95" s="109"/>
      <c r="F95" s="109"/>
      <c r="G95" s="109"/>
      <c r="H95" s="109"/>
      <c r="I95" s="109"/>
    </row>
    <row r="96" spans="1:9" s="49" customFormat="1" ht="9" x14ac:dyDescent="0.15">
      <c r="A96" s="109"/>
      <c r="B96" s="109"/>
      <c r="C96" s="109"/>
      <c r="D96" s="109"/>
      <c r="E96" s="109"/>
      <c r="F96" s="109"/>
      <c r="G96" s="109"/>
      <c r="H96" s="109"/>
      <c r="I96" s="109"/>
    </row>
    <row r="97" spans="1:9" s="49" customFormat="1" ht="9" x14ac:dyDescent="0.15">
      <c r="A97" s="109"/>
      <c r="B97" s="109"/>
      <c r="C97" s="109"/>
      <c r="D97" s="109"/>
      <c r="E97" s="109"/>
      <c r="F97" s="109"/>
      <c r="G97" s="109"/>
      <c r="H97" s="109"/>
      <c r="I97" s="109"/>
    </row>
    <row r="98" spans="1:9" s="49" customFormat="1" ht="9" x14ac:dyDescent="0.15">
      <c r="A98" s="109"/>
      <c r="B98" s="109"/>
      <c r="C98" s="109"/>
      <c r="D98" s="109"/>
      <c r="E98" s="109"/>
      <c r="F98" s="109"/>
      <c r="G98" s="109"/>
      <c r="H98" s="109"/>
      <c r="I98" s="109"/>
    </row>
    <row r="99" spans="1:9" s="49" customFormat="1" ht="9" x14ac:dyDescent="0.15">
      <c r="A99" s="109"/>
      <c r="B99" s="109"/>
      <c r="C99" s="109"/>
      <c r="D99" s="109"/>
      <c r="E99" s="109"/>
      <c r="F99" s="109"/>
      <c r="G99" s="109"/>
      <c r="H99" s="109"/>
      <c r="I99" s="109"/>
    </row>
    <row r="100" spans="1:9" s="49" customFormat="1" ht="9" x14ac:dyDescent="0.15">
      <c r="A100" s="109"/>
      <c r="B100" s="109"/>
      <c r="C100" s="109"/>
      <c r="D100" s="109"/>
      <c r="E100" s="109"/>
      <c r="F100" s="109"/>
      <c r="G100" s="109"/>
      <c r="H100" s="109"/>
      <c r="I100" s="109"/>
    </row>
    <row r="101" spans="1:9" s="49" customFormat="1" ht="9" x14ac:dyDescent="0.15">
      <c r="A101" s="109"/>
      <c r="B101" s="109"/>
      <c r="C101" s="109"/>
      <c r="D101" s="109"/>
      <c r="E101" s="109"/>
      <c r="F101" s="109"/>
      <c r="G101" s="109"/>
      <c r="H101" s="109"/>
      <c r="I101" s="109"/>
    </row>
    <row r="102" spans="1:9" s="49" customFormat="1" ht="9" x14ac:dyDescent="0.15">
      <c r="A102" s="109"/>
      <c r="B102" s="109"/>
      <c r="C102" s="109"/>
      <c r="D102" s="109"/>
      <c r="E102" s="109"/>
      <c r="F102" s="109"/>
      <c r="G102" s="109"/>
      <c r="H102" s="109"/>
      <c r="I102" s="109"/>
    </row>
    <row r="103" spans="1:9" s="49" customFormat="1" ht="9" x14ac:dyDescent="0.15">
      <c r="A103" s="109"/>
      <c r="B103" s="109"/>
      <c r="C103" s="109"/>
      <c r="D103" s="109"/>
      <c r="E103" s="109"/>
      <c r="F103" s="109"/>
      <c r="G103" s="109"/>
      <c r="H103" s="109"/>
      <c r="I103" s="109"/>
    </row>
    <row r="104" spans="1:9" s="49" customFormat="1" ht="9" x14ac:dyDescent="0.15">
      <c r="A104" s="109"/>
      <c r="B104" s="109"/>
      <c r="C104" s="109"/>
      <c r="D104" s="109"/>
      <c r="E104" s="109"/>
      <c r="F104" s="109"/>
      <c r="G104" s="109"/>
      <c r="H104" s="109"/>
      <c r="I104" s="109"/>
    </row>
    <row r="105" spans="1:9" s="49" customFormat="1" ht="9" x14ac:dyDescent="0.15">
      <c r="A105" s="109"/>
      <c r="B105" s="109"/>
      <c r="C105" s="109"/>
      <c r="D105" s="109"/>
      <c r="E105" s="109"/>
      <c r="F105" s="109"/>
      <c r="G105" s="109"/>
      <c r="H105" s="109"/>
      <c r="I105" s="109"/>
    </row>
    <row r="106" spans="1:9" s="49" customFormat="1" ht="9" x14ac:dyDescent="0.15">
      <c r="A106" s="109"/>
      <c r="B106" s="109"/>
      <c r="C106" s="109"/>
      <c r="D106" s="109"/>
      <c r="E106" s="109"/>
      <c r="F106" s="109"/>
      <c r="G106" s="109"/>
      <c r="H106" s="109"/>
      <c r="I106" s="109"/>
    </row>
    <row r="107" spans="1:9" s="49" customFormat="1" ht="9" x14ac:dyDescent="0.15">
      <c r="A107" s="109"/>
      <c r="B107" s="109"/>
      <c r="C107" s="109"/>
      <c r="D107" s="109"/>
      <c r="E107" s="109"/>
      <c r="F107" s="109"/>
      <c r="G107" s="109"/>
      <c r="H107" s="109"/>
      <c r="I107" s="109"/>
    </row>
    <row r="108" spans="1:9" s="109" customFormat="1" ht="9" x14ac:dyDescent="0.15"/>
    <row r="109" spans="1:9" s="109" customFormat="1" ht="9" x14ac:dyDescent="0.15"/>
    <row r="110" spans="1:9" s="109" customFormat="1" ht="9" x14ac:dyDescent="0.15"/>
    <row r="111" spans="1:9" s="109" customFormat="1" ht="9" x14ac:dyDescent="0.15"/>
    <row r="112" spans="1:9" s="109" customFormat="1" ht="9" x14ac:dyDescent="0.15"/>
    <row r="113" s="109" customFormat="1" ht="9" x14ac:dyDescent="0.15"/>
    <row r="114" s="109" customFormat="1" ht="9" x14ac:dyDescent="0.15"/>
    <row r="115" s="109" customFormat="1" ht="9" x14ac:dyDescent="0.15"/>
    <row r="116" s="109" customFormat="1" ht="9" x14ac:dyDescent="0.15"/>
    <row r="117" s="109" customFormat="1" ht="9" x14ac:dyDescent="0.15"/>
    <row r="118" s="109" customFormat="1" ht="9" x14ac:dyDescent="0.15"/>
    <row r="119" s="109" customFormat="1" ht="9" x14ac:dyDescent="0.15"/>
    <row r="120" s="109" customFormat="1" ht="9" x14ac:dyDescent="0.15"/>
    <row r="121" s="109" customFormat="1" ht="9" x14ac:dyDescent="0.15"/>
    <row r="122" s="109" customFormat="1" ht="9" x14ac:dyDescent="0.15"/>
    <row r="123" s="109" customFormat="1" ht="9" x14ac:dyDescent="0.15"/>
    <row r="124" s="109" customFormat="1" ht="9" x14ac:dyDescent="0.15"/>
    <row r="125" s="109" customFormat="1" ht="9" x14ac:dyDescent="0.15"/>
    <row r="126" s="109" customFormat="1" ht="9" x14ac:dyDescent="0.15"/>
    <row r="127" s="109" customFormat="1" ht="9" x14ac:dyDescent="0.15"/>
    <row r="128" s="109" customFormat="1" ht="9" x14ac:dyDescent="0.15"/>
    <row r="129" s="109" customFormat="1" ht="9" x14ac:dyDescent="0.15"/>
    <row r="130" s="109" customFormat="1" ht="9" x14ac:dyDescent="0.15"/>
    <row r="131" s="109" customFormat="1" ht="9" x14ac:dyDescent="0.15"/>
    <row r="132" s="109" customFormat="1" ht="9" x14ac:dyDescent="0.15"/>
    <row r="133" s="109" customFormat="1" ht="9" x14ac:dyDescent="0.15"/>
    <row r="134" s="109" customFormat="1" ht="9" x14ac:dyDescent="0.15"/>
    <row r="135" s="109" customFormat="1" ht="9" x14ac:dyDescent="0.15"/>
    <row r="136" s="109" customFormat="1" ht="9" x14ac:dyDescent="0.15"/>
    <row r="137" s="109" customFormat="1" ht="9" x14ac:dyDescent="0.15"/>
    <row r="138" s="109" customFormat="1" ht="9" x14ac:dyDescent="0.15"/>
    <row r="139" s="109" customFormat="1" ht="9" x14ac:dyDescent="0.15"/>
    <row r="140" s="109" customFormat="1" ht="9" x14ac:dyDescent="0.15"/>
    <row r="141" s="109" customFormat="1" ht="9" x14ac:dyDescent="0.15"/>
    <row r="142" s="109" customFormat="1" ht="9" x14ac:dyDescent="0.15"/>
    <row r="143" s="109" customFormat="1" ht="9" x14ac:dyDescent="0.15"/>
    <row r="144" s="109" customFormat="1" ht="9" x14ac:dyDescent="0.15"/>
    <row r="145" s="109" customFormat="1" ht="9" x14ac:dyDescent="0.15"/>
    <row r="146" s="109" customFormat="1" ht="9" x14ac:dyDescent="0.15"/>
    <row r="147" s="109" customFormat="1" ht="9" x14ac:dyDescent="0.15"/>
    <row r="148" s="109" customFormat="1" ht="9" x14ac:dyDescent="0.15"/>
    <row r="149" s="8" customFormat="1" x14ac:dyDescent="0.2"/>
    <row r="150" s="8" customFormat="1" x14ac:dyDescent="0.2"/>
    <row r="151" s="8" customFormat="1" x14ac:dyDescent="0.2"/>
    <row r="152" s="8" customFormat="1" x14ac:dyDescent="0.2"/>
    <row r="153" s="8" customFormat="1" x14ac:dyDescent="0.2"/>
    <row r="154" s="8" customFormat="1" x14ac:dyDescent="0.2"/>
    <row r="155" s="8" customFormat="1" x14ac:dyDescent="0.2"/>
    <row r="156" s="8" customFormat="1" x14ac:dyDescent="0.2"/>
    <row r="157" s="8" customFormat="1" x14ac:dyDescent="0.2"/>
    <row r="158" s="8" customFormat="1" x14ac:dyDescent="0.2"/>
    <row r="159" s="8" customFormat="1" x14ac:dyDescent="0.2"/>
    <row r="160" s="8" customFormat="1" x14ac:dyDescent="0.2"/>
    <row r="161" s="8" customFormat="1" x14ac:dyDescent="0.2"/>
    <row r="162" s="8" customFormat="1" x14ac:dyDescent="0.2"/>
    <row r="163" s="8" customFormat="1" x14ac:dyDescent="0.2"/>
    <row r="164" s="8" customFormat="1" x14ac:dyDescent="0.2"/>
    <row r="165" s="8" customFormat="1" x14ac:dyDescent="0.2"/>
    <row r="166" s="8" customFormat="1" x14ac:dyDescent="0.2"/>
    <row r="167" s="8" customFormat="1" x14ac:dyDescent="0.2"/>
    <row r="168" s="8" customFormat="1" x14ac:dyDescent="0.2"/>
    <row r="169" s="8" customFormat="1" x14ac:dyDescent="0.2"/>
    <row r="170" s="8" customFormat="1" x14ac:dyDescent="0.2"/>
    <row r="171" s="8" customFormat="1" x14ac:dyDescent="0.2"/>
    <row r="172" s="8" customFormat="1" x14ac:dyDescent="0.2"/>
    <row r="173" s="8" customFormat="1" x14ac:dyDescent="0.2"/>
    <row r="174" s="8" customFormat="1" x14ac:dyDescent="0.2"/>
    <row r="175" s="8" customFormat="1" x14ac:dyDescent="0.2"/>
    <row r="176" s="8" customFormat="1" x14ac:dyDescent="0.2"/>
    <row r="177" s="8" customFormat="1" x14ac:dyDescent="0.2"/>
    <row r="178" s="8" customFormat="1" x14ac:dyDescent="0.2"/>
    <row r="179" s="8" customFormat="1" x14ac:dyDescent="0.2"/>
    <row r="180" s="8" customFormat="1" x14ac:dyDescent="0.2"/>
    <row r="181" s="8" customFormat="1" x14ac:dyDescent="0.2"/>
    <row r="182" s="8" customFormat="1" x14ac:dyDescent="0.2"/>
    <row r="183" s="8" customFormat="1" x14ac:dyDescent="0.2"/>
    <row r="184" s="8" customFormat="1" x14ac:dyDescent="0.2"/>
    <row r="185" s="8" customFormat="1" x14ac:dyDescent="0.2"/>
    <row r="186" s="8" customFormat="1" x14ac:dyDescent="0.2"/>
    <row r="187" s="8" customFormat="1" x14ac:dyDescent="0.2"/>
    <row r="188" s="8" customFormat="1" x14ac:dyDescent="0.2"/>
    <row r="189" s="8" customFormat="1" x14ac:dyDescent="0.2"/>
    <row r="190" s="8" customFormat="1" x14ac:dyDescent="0.2"/>
    <row r="191" s="8" customFormat="1" x14ac:dyDescent="0.2"/>
    <row r="192" s="8" customFormat="1" x14ac:dyDescent="0.2"/>
    <row r="193" s="8" customFormat="1" x14ac:dyDescent="0.2"/>
    <row r="194" s="8" customFormat="1" x14ac:dyDescent="0.2"/>
    <row r="195" s="8" customFormat="1" x14ac:dyDescent="0.2"/>
    <row r="196" s="8" customFormat="1" x14ac:dyDescent="0.2"/>
    <row r="197" s="8" customFormat="1" x14ac:dyDescent="0.2"/>
    <row r="198" s="8" customFormat="1" x14ac:dyDescent="0.2"/>
    <row r="199" s="8" customFormat="1" x14ac:dyDescent="0.2"/>
    <row r="200" s="8" customFormat="1" x14ac:dyDescent="0.2"/>
    <row r="201" s="8" customFormat="1" x14ac:dyDescent="0.2"/>
    <row r="202" s="8" customFormat="1" x14ac:dyDescent="0.2"/>
    <row r="203" s="8" customFormat="1" x14ac:dyDescent="0.2"/>
    <row r="204" s="8" customFormat="1" x14ac:dyDescent="0.2"/>
    <row r="205" s="8" customFormat="1" x14ac:dyDescent="0.2"/>
    <row r="206" s="8" customFormat="1" x14ac:dyDescent="0.2"/>
    <row r="207" s="8" customFormat="1" x14ac:dyDescent="0.2"/>
    <row r="208" s="8" customFormat="1" x14ac:dyDescent="0.2"/>
    <row r="209" s="8" customFormat="1" x14ac:dyDescent="0.2"/>
    <row r="210" s="8" customFormat="1" x14ac:dyDescent="0.2"/>
    <row r="211" s="8" customFormat="1" x14ac:dyDescent="0.2"/>
    <row r="212" s="8" customFormat="1" x14ac:dyDescent="0.2"/>
    <row r="213" s="8" customFormat="1" x14ac:dyDescent="0.2"/>
    <row r="214" s="8" customFormat="1" x14ac:dyDescent="0.2"/>
    <row r="215" s="8" customFormat="1" x14ac:dyDescent="0.2"/>
    <row r="216" s="8" customFormat="1" x14ac:dyDescent="0.2"/>
    <row r="217" s="8" customFormat="1" x14ac:dyDescent="0.2"/>
    <row r="218" s="8" customFormat="1" x14ac:dyDescent="0.2"/>
    <row r="219" s="8" customFormat="1" x14ac:dyDescent="0.2"/>
    <row r="220" s="8" customFormat="1" x14ac:dyDescent="0.2"/>
    <row r="221" s="8" customFormat="1" x14ac:dyDescent="0.2"/>
    <row r="222" s="8" customFormat="1" x14ac:dyDescent="0.2"/>
    <row r="223" s="8" customFormat="1" x14ac:dyDescent="0.2"/>
    <row r="224" s="8" customFormat="1" x14ac:dyDescent="0.2"/>
    <row r="225" spans="1:9" s="8" customFormat="1" x14ac:dyDescent="0.2">
      <c r="A225" s="1"/>
      <c r="B225" s="1"/>
      <c r="C225" s="1"/>
      <c r="D225" s="1"/>
      <c r="E225" s="1"/>
      <c r="F225" s="1"/>
      <c r="G225" s="1"/>
      <c r="H225" s="1"/>
      <c r="I225" s="1"/>
    </row>
    <row r="226" spans="1:9" s="8" customFormat="1" x14ac:dyDescent="0.2">
      <c r="A226" s="1"/>
      <c r="B226" s="1"/>
      <c r="C226" s="1"/>
      <c r="D226" s="1"/>
      <c r="E226" s="1"/>
      <c r="F226" s="1"/>
      <c r="G226" s="1"/>
      <c r="H226" s="1"/>
      <c r="I226" s="1"/>
    </row>
    <row r="227" spans="1:9" s="8" customFormat="1" x14ac:dyDescent="0.2">
      <c r="A227" s="1"/>
      <c r="B227" s="1"/>
      <c r="C227" s="1"/>
      <c r="D227" s="1"/>
      <c r="E227" s="1"/>
      <c r="F227" s="1"/>
      <c r="G227" s="1"/>
      <c r="H227" s="1"/>
      <c r="I227" s="1"/>
    </row>
    <row r="228" spans="1:9" s="8" customFormat="1" x14ac:dyDescent="0.2">
      <c r="A228" s="1"/>
      <c r="B228" s="1"/>
      <c r="C228" s="1"/>
      <c r="D228" s="1"/>
      <c r="E228" s="1"/>
      <c r="F228" s="1"/>
      <c r="G228" s="1"/>
      <c r="H228" s="1"/>
      <c r="I228" s="1"/>
    </row>
    <row r="229" spans="1:9" s="8" customFormat="1" x14ac:dyDescent="0.2">
      <c r="A229" s="1"/>
      <c r="B229" s="1"/>
      <c r="C229" s="1"/>
      <c r="D229" s="1"/>
      <c r="E229" s="1"/>
      <c r="F229" s="1"/>
      <c r="G229" s="1"/>
      <c r="H229" s="1"/>
      <c r="I229" s="1"/>
    </row>
    <row r="230" spans="1:9" s="8" customFormat="1" x14ac:dyDescent="0.2">
      <c r="A230" s="1"/>
      <c r="B230" s="1"/>
      <c r="C230" s="1"/>
      <c r="D230" s="1"/>
      <c r="E230" s="1"/>
      <c r="F230" s="1"/>
      <c r="G230" s="1"/>
      <c r="H230" s="1"/>
      <c r="I230" s="1"/>
    </row>
    <row r="231" spans="1:9" s="8" customFormat="1" x14ac:dyDescent="0.2">
      <c r="A231" s="1"/>
      <c r="B231" s="1"/>
      <c r="C231" s="1"/>
      <c r="D231" s="1"/>
      <c r="E231" s="1"/>
      <c r="F231" s="1"/>
      <c r="G231" s="1"/>
      <c r="H231" s="1"/>
      <c r="I231" s="1"/>
    </row>
    <row r="232" spans="1:9" s="8" customFormat="1" x14ac:dyDescent="0.2">
      <c r="A232" s="1"/>
      <c r="B232" s="1"/>
      <c r="C232" s="1"/>
      <c r="D232" s="1"/>
      <c r="E232" s="1"/>
      <c r="F232" s="1"/>
      <c r="G232" s="1"/>
      <c r="H232" s="1"/>
      <c r="I232" s="1"/>
    </row>
    <row r="233" spans="1:9" s="8" customFormat="1" x14ac:dyDescent="0.2">
      <c r="A233" s="1"/>
      <c r="B233" s="1"/>
      <c r="C233" s="1"/>
      <c r="D233" s="1"/>
      <c r="E233" s="1"/>
      <c r="F233" s="1"/>
      <c r="G233" s="1"/>
      <c r="H233" s="1"/>
      <c r="I233" s="1"/>
    </row>
    <row r="234" spans="1:9" s="8" customFormat="1" x14ac:dyDescent="0.2">
      <c r="A234" s="1"/>
      <c r="B234" s="1"/>
      <c r="C234" s="1"/>
      <c r="D234" s="1"/>
      <c r="E234" s="1"/>
      <c r="F234" s="1"/>
      <c r="G234" s="1"/>
      <c r="H234" s="1"/>
      <c r="I234" s="1"/>
    </row>
    <row r="235" spans="1:9" s="8" customFormat="1" x14ac:dyDescent="0.2">
      <c r="A235" s="1"/>
      <c r="B235" s="1"/>
      <c r="C235" s="1"/>
      <c r="D235" s="1"/>
      <c r="E235" s="1"/>
      <c r="F235" s="1"/>
      <c r="G235" s="1"/>
      <c r="H235" s="1"/>
      <c r="I235" s="1"/>
    </row>
    <row r="236" spans="1:9" s="8" customFormat="1" x14ac:dyDescent="0.2">
      <c r="A236" s="1"/>
      <c r="B236" s="1"/>
      <c r="C236" s="1"/>
      <c r="D236" s="1"/>
      <c r="E236" s="1"/>
      <c r="F236" s="1"/>
      <c r="G236" s="1"/>
      <c r="H236" s="1"/>
      <c r="I236" s="1"/>
    </row>
    <row r="237" spans="1:9" s="8" customFormat="1" x14ac:dyDescent="0.2">
      <c r="A237" s="1"/>
      <c r="B237" s="1"/>
      <c r="C237" s="1"/>
      <c r="D237" s="1"/>
      <c r="E237" s="1"/>
      <c r="F237" s="1"/>
      <c r="G237" s="1"/>
      <c r="H237" s="1"/>
      <c r="I237" s="1"/>
    </row>
    <row r="238" spans="1:9" s="8" customFormat="1" x14ac:dyDescent="0.2">
      <c r="A238" s="1"/>
      <c r="B238" s="1"/>
      <c r="C238" s="1"/>
      <c r="D238" s="1"/>
      <c r="E238" s="1"/>
      <c r="F238" s="1"/>
      <c r="G238" s="1"/>
      <c r="H238" s="1"/>
      <c r="I238" s="1"/>
    </row>
    <row r="239" spans="1:9" s="8" customFormat="1" x14ac:dyDescent="0.2">
      <c r="A239" s="1"/>
      <c r="B239" s="1"/>
      <c r="C239" s="1"/>
      <c r="D239" s="1"/>
      <c r="E239" s="1"/>
      <c r="F239" s="1"/>
      <c r="G239" s="1"/>
      <c r="H239" s="1"/>
      <c r="I239" s="1"/>
    </row>
    <row r="240" spans="1:9" s="8" customFormat="1" x14ac:dyDescent="0.2">
      <c r="A240" s="1"/>
      <c r="B240" s="1"/>
      <c r="C240" s="1"/>
      <c r="D240" s="1"/>
      <c r="E240" s="1"/>
      <c r="F240" s="1"/>
      <c r="G240" s="1"/>
      <c r="H240" s="1"/>
      <c r="I240" s="1"/>
    </row>
    <row r="241" spans="1:9" s="8" customFormat="1" x14ac:dyDescent="0.2">
      <c r="A241" s="1"/>
      <c r="B241" s="1"/>
      <c r="C241" s="1"/>
      <c r="D241" s="1"/>
      <c r="E241" s="1"/>
      <c r="F241" s="1"/>
      <c r="G241" s="1"/>
      <c r="H241" s="1"/>
      <c r="I241" s="1"/>
    </row>
    <row r="242" spans="1:9" s="8" customFormat="1" x14ac:dyDescent="0.2">
      <c r="A242" s="1"/>
      <c r="B242" s="1"/>
      <c r="C242" s="1"/>
      <c r="D242" s="1"/>
      <c r="E242" s="1"/>
      <c r="F242" s="1"/>
      <c r="G242" s="1"/>
      <c r="H242" s="1"/>
      <c r="I242" s="1"/>
    </row>
    <row r="243" spans="1:9" s="8" customFormat="1" x14ac:dyDescent="0.2">
      <c r="A243" s="1"/>
      <c r="B243" s="1"/>
      <c r="C243" s="1"/>
      <c r="D243" s="1"/>
      <c r="E243" s="1"/>
      <c r="F243" s="1"/>
      <c r="G243" s="1"/>
      <c r="H243" s="1"/>
      <c r="I243" s="1"/>
    </row>
    <row r="244" spans="1:9" s="8" customFormat="1" x14ac:dyDescent="0.2">
      <c r="A244" s="1"/>
      <c r="B244" s="1"/>
      <c r="C244" s="1"/>
      <c r="D244" s="1"/>
      <c r="E244" s="1"/>
      <c r="F244" s="1"/>
      <c r="G244" s="1"/>
      <c r="H244" s="1"/>
      <c r="I244" s="1"/>
    </row>
    <row r="245" spans="1:9" s="8" customFormat="1" x14ac:dyDescent="0.2">
      <c r="A245" s="1"/>
      <c r="B245" s="1"/>
      <c r="C245" s="1"/>
      <c r="D245" s="1"/>
      <c r="E245" s="1"/>
      <c r="F245" s="1"/>
      <c r="G245" s="1"/>
      <c r="H245" s="1"/>
      <c r="I245" s="1"/>
    </row>
    <row r="246" spans="1:9" s="8" customFormat="1" x14ac:dyDescent="0.2">
      <c r="A246" s="1"/>
      <c r="B246" s="1"/>
      <c r="C246" s="1"/>
      <c r="D246" s="1"/>
      <c r="E246" s="1"/>
      <c r="F246" s="1"/>
      <c r="G246" s="1"/>
      <c r="H246" s="1"/>
      <c r="I246" s="1"/>
    </row>
    <row r="247" spans="1:9" s="8" customFormat="1" x14ac:dyDescent="0.2">
      <c r="A247" s="1"/>
      <c r="B247" s="1"/>
      <c r="C247" s="1"/>
      <c r="D247" s="1"/>
      <c r="E247" s="1"/>
      <c r="F247" s="1"/>
      <c r="G247" s="1"/>
      <c r="H247" s="1"/>
      <c r="I247" s="1"/>
    </row>
    <row r="248" spans="1:9" s="8" customFormat="1" x14ac:dyDescent="0.2">
      <c r="A248" s="1"/>
      <c r="B248" s="1"/>
      <c r="C248" s="1"/>
      <c r="D248" s="1"/>
      <c r="E248" s="1"/>
      <c r="F248" s="1"/>
      <c r="G248" s="1"/>
      <c r="H248" s="1"/>
      <c r="I248" s="1"/>
    </row>
  </sheetData>
  <sheetProtection formatCells="0" formatColumns="0" selectLockedCells="1"/>
  <mergeCells count="7">
    <mergeCell ref="A1:I1"/>
    <mergeCell ref="A2:I2"/>
    <mergeCell ref="A3:I3"/>
    <mergeCell ref="B7:B10"/>
    <mergeCell ref="B6:F6"/>
    <mergeCell ref="G7:I7"/>
    <mergeCell ref="G6:I6"/>
  </mergeCells>
  <phoneticPr fontId="0" type="noConversion"/>
  <printOptions horizontalCentered="1"/>
  <pageMargins left="0.27559055118110237" right="0.23622047244094491" top="0.57999999999999996" bottom="0.70866141732283472" header="0" footer="0"/>
  <pageSetup scale="8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117"/>
  <sheetViews>
    <sheetView showGridLines="0" showZeros="0" workbookViewId="0">
      <selection activeCell="A40" sqref="A40"/>
    </sheetView>
  </sheetViews>
  <sheetFormatPr baseColWidth="10" defaultColWidth="9.140625" defaultRowHeight="12.75" x14ac:dyDescent="0.2"/>
  <cols>
    <col min="1" max="1" width="37.7109375" style="1" customWidth="1"/>
    <col min="2" max="2" width="14.7109375" style="1" customWidth="1"/>
    <col min="3" max="4" width="12.5703125" style="1" customWidth="1"/>
    <col min="5" max="6" width="10.7109375" style="1" customWidth="1"/>
    <col min="7" max="7" width="12.85546875" style="1" customWidth="1"/>
    <col min="8" max="8" width="14.7109375" style="1" customWidth="1"/>
    <col min="9" max="256" width="11.42578125" style="1" customWidth="1"/>
    <col min="257" max="16384" width="9.140625" style="1"/>
  </cols>
  <sheetData>
    <row r="1" spans="1:9" s="25" customFormat="1" ht="12.75" customHeight="1" x14ac:dyDescent="0.2">
      <c r="A1" s="504" t="s">
        <v>706</v>
      </c>
      <c r="B1" s="504"/>
      <c r="C1" s="504"/>
      <c r="D1" s="504"/>
      <c r="E1" s="504"/>
      <c r="F1" s="504"/>
      <c r="G1" s="504"/>
      <c r="H1" s="504"/>
      <c r="I1" s="214"/>
    </row>
    <row r="2" spans="1:9" s="25" customFormat="1" ht="12.75" customHeight="1" x14ac:dyDescent="0.2">
      <c r="A2" s="504" t="s">
        <v>707</v>
      </c>
      <c r="B2" s="504"/>
      <c r="C2" s="504"/>
      <c r="D2" s="504"/>
      <c r="E2" s="504"/>
      <c r="F2" s="504"/>
      <c r="G2" s="504"/>
      <c r="H2" s="504"/>
      <c r="I2" s="214"/>
    </row>
    <row r="3" spans="1:9" s="25" customFormat="1" ht="12.75" customHeight="1" x14ac:dyDescent="0.2">
      <c r="A3" s="504" t="s">
        <v>1061</v>
      </c>
      <c r="B3" s="504"/>
      <c r="C3" s="504"/>
      <c r="D3" s="504"/>
      <c r="E3" s="504"/>
      <c r="F3" s="504"/>
      <c r="G3" s="504"/>
      <c r="H3" s="504"/>
      <c r="I3" s="214"/>
    </row>
    <row r="4" spans="1:9" s="25" customFormat="1" ht="12.75" customHeight="1" x14ac:dyDescent="0.2">
      <c r="A4" s="416"/>
      <c r="B4" s="416"/>
      <c r="C4" s="416"/>
      <c r="D4" s="416"/>
      <c r="E4" s="416"/>
      <c r="F4" s="416"/>
      <c r="G4" s="416"/>
      <c r="H4" s="416"/>
    </row>
    <row r="5" spans="1:9" s="21" customFormat="1" ht="12.75" customHeight="1" thickBot="1" x14ac:dyDescent="0.25">
      <c r="A5" s="22" t="str">
        <f>+'CUADRO 13'!A5</f>
        <v>NOMBRE DEL ORGANISMO:</v>
      </c>
      <c r="B5" s="252"/>
      <c r="C5" s="213" t="str">
        <f>+'CUADRO 13'!E5</f>
        <v xml:space="preserve">EJERCICIO FISCAL:  </v>
      </c>
      <c r="D5" s="213"/>
      <c r="E5" s="213"/>
      <c r="F5" s="213"/>
      <c r="G5" s="252"/>
      <c r="H5" s="18" t="s">
        <v>1062</v>
      </c>
      <c r="I5" s="252"/>
    </row>
    <row r="6" spans="1:9" s="21" customFormat="1" ht="12.75" customHeight="1" x14ac:dyDescent="0.2">
      <c r="A6" s="459"/>
      <c r="B6" s="501" t="s">
        <v>1063</v>
      </c>
      <c r="C6" s="524"/>
      <c r="D6" s="505"/>
      <c r="E6" s="558" t="s">
        <v>1064</v>
      </c>
      <c r="F6" s="558"/>
      <c r="G6" s="558"/>
      <c r="H6" s="559"/>
      <c r="I6" s="252"/>
    </row>
    <row r="7" spans="1:9" s="21" customFormat="1" ht="12.75" customHeight="1" x14ac:dyDescent="0.2">
      <c r="A7" s="276"/>
      <c r="B7" s="532" t="s">
        <v>1020</v>
      </c>
      <c r="C7" s="256"/>
      <c r="D7" s="121"/>
      <c r="E7" s="555" t="s">
        <v>1065</v>
      </c>
      <c r="F7" s="556"/>
      <c r="G7" s="557"/>
      <c r="H7" s="122" t="s">
        <v>1066</v>
      </c>
      <c r="I7" s="252"/>
    </row>
    <row r="8" spans="1:9" s="21" customFormat="1" ht="12.75" customHeight="1" x14ac:dyDescent="0.2">
      <c r="A8" s="87" t="s">
        <v>1067</v>
      </c>
      <c r="B8" s="550"/>
      <c r="C8" s="92" t="s">
        <v>1068</v>
      </c>
      <c r="D8" s="92" t="s">
        <v>1069</v>
      </c>
      <c r="E8" s="92" t="s">
        <v>1070</v>
      </c>
      <c r="F8" s="89" t="s">
        <v>1030</v>
      </c>
      <c r="G8" s="89" t="s">
        <v>1031</v>
      </c>
      <c r="H8" s="552" t="s">
        <v>1071</v>
      </c>
      <c r="I8" s="252"/>
    </row>
    <row r="9" spans="1:9" s="21" customFormat="1" ht="12.75" customHeight="1" x14ac:dyDescent="0.2">
      <c r="A9" s="276"/>
      <c r="B9" s="550"/>
      <c r="C9" s="92" t="s">
        <v>1072</v>
      </c>
      <c r="D9" s="92" t="s">
        <v>1073</v>
      </c>
      <c r="E9" s="92" t="s">
        <v>1074</v>
      </c>
      <c r="F9" s="92" t="s">
        <v>1037</v>
      </c>
      <c r="G9" s="92" t="s">
        <v>1038</v>
      </c>
      <c r="H9" s="553"/>
      <c r="I9" s="252"/>
    </row>
    <row r="10" spans="1:9" s="21" customFormat="1" ht="12.75" customHeight="1" x14ac:dyDescent="0.2">
      <c r="A10" s="291"/>
      <c r="B10" s="551"/>
      <c r="C10" s="462"/>
      <c r="D10" s="95" t="s">
        <v>1072</v>
      </c>
      <c r="E10" s="95" t="s">
        <v>1075</v>
      </c>
      <c r="F10" s="95" t="s">
        <v>1042</v>
      </c>
      <c r="G10" s="95" t="s">
        <v>1043</v>
      </c>
      <c r="H10" s="554"/>
      <c r="I10" s="252"/>
    </row>
    <row r="11" spans="1:9" s="21" customFormat="1" ht="9" customHeight="1" x14ac:dyDescent="0.2">
      <c r="A11" s="276"/>
      <c r="B11" s="463"/>
      <c r="C11" s="256"/>
      <c r="D11" s="92"/>
      <c r="E11" s="92"/>
      <c r="F11" s="92"/>
      <c r="G11" s="92"/>
      <c r="H11" s="464"/>
      <c r="I11" s="252"/>
    </row>
    <row r="12" spans="1:9" s="49" customFormat="1" ht="12.75" customHeight="1" x14ac:dyDescent="0.2">
      <c r="A12" s="168" t="s">
        <v>1076</v>
      </c>
      <c r="B12" s="174"/>
      <c r="C12" s="174"/>
      <c r="D12" s="174"/>
      <c r="E12" s="174"/>
      <c r="F12" s="174"/>
      <c r="G12" s="174"/>
      <c r="H12" s="178"/>
    </row>
    <row r="13" spans="1:9" s="49" customFormat="1" ht="3.75" customHeight="1" x14ac:dyDescent="0.2">
      <c r="A13" s="168"/>
      <c r="B13" s="174"/>
      <c r="C13" s="174"/>
      <c r="D13" s="174"/>
      <c r="E13" s="174"/>
      <c r="F13" s="174"/>
      <c r="G13" s="174"/>
      <c r="H13" s="178"/>
    </row>
    <row r="14" spans="1:9" s="49" customFormat="1" ht="12.75" customHeight="1" x14ac:dyDescent="0.2">
      <c r="A14" s="168" t="s">
        <v>271</v>
      </c>
      <c r="B14" s="172">
        <f>SUM(B16+B19)</f>
        <v>0</v>
      </c>
      <c r="C14" s="172">
        <f>SUM(C16+C19)</f>
        <v>0</v>
      </c>
      <c r="D14" s="172">
        <f>SUM(D16+D19)</f>
        <v>0</v>
      </c>
      <c r="E14" s="172">
        <f>SUM(E16+E19)</f>
        <v>0</v>
      </c>
      <c r="F14" s="172">
        <f>+F16+F19</f>
        <v>0</v>
      </c>
      <c r="G14" s="172">
        <f>+G16+G19</f>
        <v>0</v>
      </c>
      <c r="H14" s="173"/>
    </row>
    <row r="15" spans="1:9" s="49" customFormat="1" ht="12.75" customHeight="1" x14ac:dyDescent="0.2">
      <c r="A15" s="276" t="s">
        <v>1077</v>
      </c>
      <c r="B15" s="259"/>
      <c r="C15" s="259"/>
      <c r="D15" s="259"/>
      <c r="E15" s="259"/>
      <c r="F15" s="259"/>
      <c r="G15" s="259"/>
      <c r="H15" s="424"/>
    </row>
    <row r="16" spans="1:9" s="49" customFormat="1" ht="12.75" customHeight="1" x14ac:dyDescent="0.2">
      <c r="A16" s="276" t="s">
        <v>1078</v>
      </c>
      <c r="B16" s="465">
        <v>0</v>
      </c>
      <c r="C16" s="259">
        <v>0</v>
      </c>
      <c r="D16" s="259">
        <v>0</v>
      </c>
      <c r="E16" s="465">
        <f>+F16+G16+H16</f>
        <v>0</v>
      </c>
      <c r="F16" s="259"/>
      <c r="G16" s="259">
        <f>+D16+C16</f>
        <v>0</v>
      </c>
      <c r="H16" s="424"/>
    </row>
    <row r="17" spans="1:9" s="49" customFormat="1" ht="6" customHeight="1" x14ac:dyDescent="0.2">
      <c r="A17" s="276"/>
      <c r="B17" s="465"/>
      <c r="C17" s="259"/>
      <c r="D17" s="259"/>
      <c r="E17" s="465"/>
      <c r="F17" s="259"/>
      <c r="G17" s="259"/>
      <c r="H17" s="424"/>
    </row>
    <row r="18" spans="1:9" s="49" customFormat="1" ht="12.75" customHeight="1" x14ac:dyDescent="0.2">
      <c r="A18" s="276" t="s">
        <v>1079</v>
      </c>
      <c r="B18" s="259"/>
      <c r="C18" s="259"/>
      <c r="D18" s="259"/>
      <c r="E18" s="259"/>
      <c r="F18" s="259"/>
      <c r="G18" s="259"/>
      <c r="H18" s="424"/>
    </row>
    <row r="19" spans="1:9" s="49" customFormat="1" ht="12.75" customHeight="1" x14ac:dyDescent="0.2">
      <c r="A19" s="276" t="s">
        <v>1080</v>
      </c>
      <c r="B19" s="465">
        <f>SUM(C19+D19)</f>
        <v>0</v>
      </c>
      <c r="C19" s="259">
        <v>0</v>
      </c>
      <c r="D19" s="259">
        <v>0</v>
      </c>
      <c r="E19" s="465">
        <f>+F19+G19+H19</f>
        <v>0</v>
      </c>
      <c r="F19" s="259"/>
      <c r="G19" s="259">
        <f>+D19+C19</f>
        <v>0</v>
      </c>
      <c r="H19" s="424"/>
    </row>
    <row r="20" spans="1:9" s="49" customFormat="1" ht="6" customHeight="1" x14ac:dyDescent="0.2">
      <c r="A20" s="276"/>
      <c r="B20" s="465"/>
      <c r="C20" s="259"/>
      <c r="D20" s="259"/>
      <c r="E20" s="465"/>
      <c r="F20" s="259"/>
      <c r="G20" s="259"/>
      <c r="H20" s="424"/>
    </row>
    <row r="21" spans="1:9" s="49" customFormat="1" ht="12.75" customHeight="1" x14ac:dyDescent="0.2">
      <c r="A21" s="168" t="s">
        <v>640</v>
      </c>
      <c r="B21" s="172">
        <f>SUM(B23+B26)</f>
        <v>0</v>
      </c>
      <c r="C21" s="172">
        <f>SUM(C23+C26)</f>
        <v>0</v>
      </c>
      <c r="D21" s="172">
        <f>SUM(D23+D26)</f>
        <v>0</v>
      </c>
      <c r="E21" s="172">
        <f>SUM(E23+E26)</f>
        <v>0</v>
      </c>
      <c r="F21" s="172">
        <f>+F23+F26</f>
        <v>0</v>
      </c>
      <c r="G21" s="172">
        <f>+G23+G26</f>
        <v>0</v>
      </c>
      <c r="H21" s="173"/>
    </row>
    <row r="22" spans="1:9" s="49" customFormat="1" ht="12.75" customHeight="1" x14ac:dyDescent="0.2">
      <c r="A22" s="276" t="s">
        <v>1077</v>
      </c>
      <c r="B22" s="259"/>
      <c r="C22" s="259"/>
      <c r="D22" s="259"/>
      <c r="E22" s="259"/>
      <c r="F22" s="259"/>
      <c r="G22" s="259"/>
      <c r="H22" s="424"/>
    </row>
    <row r="23" spans="1:9" s="49" customFormat="1" ht="12.75" customHeight="1" x14ac:dyDescent="0.2">
      <c r="A23" s="276" t="s">
        <v>1081</v>
      </c>
      <c r="B23" s="465">
        <f>SUM(C23+D23)</f>
        <v>0</v>
      </c>
      <c r="C23" s="259">
        <v>0</v>
      </c>
      <c r="D23" s="259">
        <v>0</v>
      </c>
      <c r="E23" s="465">
        <f>+F23+G23+H23</f>
        <v>0</v>
      </c>
      <c r="F23" s="259"/>
      <c r="G23" s="259">
        <f>+D23+C23</f>
        <v>0</v>
      </c>
      <c r="H23" s="424"/>
    </row>
    <row r="24" spans="1:9" s="49" customFormat="1" ht="6" customHeight="1" x14ac:dyDescent="0.2">
      <c r="A24" s="276"/>
      <c r="B24" s="465"/>
      <c r="C24" s="259"/>
      <c r="D24" s="259"/>
      <c r="E24" s="465"/>
      <c r="F24" s="259"/>
      <c r="G24" s="259"/>
      <c r="H24" s="424"/>
    </row>
    <row r="25" spans="1:9" s="49" customFormat="1" ht="12.75" customHeight="1" x14ac:dyDescent="0.2">
      <c r="A25" s="276" t="s">
        <v>1082</v>
      </c>
      <c r="B25" s="259"/>
      <c r="C25" s="259"/>
      <c r="D25" s="259"/>
      <c r="E25" s="259"/>
      <c r="F25" s="259"/>
      <c r="G25" s="259"/>
      <c r="H25" s="424"/>
    </row>
    <row r="26" spans="1:9" s="49" customFormat="1" ht="12.75" customHeight="1" x14ac:dyDescent="0.2">
      <c r="A26" s="276" t="s">
        <v>1083</v>
      </c>
      <c r="B26" s="465">
        <f>SUM(C26+D26)</f>
        <v>0</v>
      </c>
      <c r="C26" s="259">
        <v>0</v>
      </c>
      <c r="D26" s="259">
        <v>0</v>
      </c>
      <c r="E26" s="465">
        <f>+F26+G26+H26</f>
        <v>0</v>
      </c>
      <c r="F26" s="259"/>
      <c r="G26" s="259">
        <f>+D26+C26</f>
        <v>0</v>
      </c>
      <c r="H26" s="424"/>
    </row>
    <row r="27" spans="1:9" s="49" customFormat="1" ht="12.75" customHeight="1" thickBot="1" x14ac:dyDescent="0.25">
      <c r="A27" s="195" t="s">
        <v>1029</v>
      </c>
      <c r="B27" s="196">
        <f>B14+B21</f>
        <v>0</v>
      </c>
      <c r="C27" s="196">
        <f>C14+C21</f>
        <v>0</v>
      </c>
      <c r="D27" s="196">
        <f>D14+D21</f>
        <v>0</v>
      </c>
      <c r="E27" s="196">
        <f>E14+E21</f>
        <v>0</v>
      </c>
      <c r="F27" s="196"/>
      <c r="G27" s="196"/>
      <c r="H27" s="197"/>
    </row>
    <row r="28" spans="1:9" s="25" customFormat="1" ht="12.75" customHeight="1" x14ac:dyDescent="0.2">
      <c r="A28" s="238"/>
      <c r="B28" s="198"/>
      <c r="C28" s="198"/>
      <c r="D28" s="198"/>
      <c r="E28" s="198"/>
      <c r="F28" s="198"/>
      <c r="G28" s="198"/>
      <c r="H28" s="198"/>
      <c r="I28" s="61"/>
    </row>
    <row r="29" spans="1:9" s="25" customFormat="1" ht="12.75" customHeight="1" thickBot="1" x14ac:dyDescent="0.25">
      <c r="A29" s="466"/>
      <c r="B29" s="467"/>
      <c r="C29" s="467"/>
      <c r="D29" s="199" t="s">
        <v>1084</v>
      </c>
      <c r="E29" s="467"/>
      <c r="F29" s="467"/>
      <c r="G29" s="200"/>
      <c r="H29" s="200" t="s">
        <v>1085</v>
      </c>
      <c r="I29" s="61"/>
    </row>
    <row r="30" spans="1:9" s="25" customFormat="1" ht="12.75" customHeight="1" x14ac:dyDescent="0.2">
      <c r="A30" s="201"/>
      <c r="B30" s="541" t="s">
        <v>1086</v>
      </c>
      <c r="C30" s="542"/>
      <c r="D30" s="542"/>
      <c r="E30" s="542"/>
      <c r="F30" s="543"/>
      <c r="G30" s="544" t="s">
        <v>1087</v>
      </c>
      <c r="H30" s="202" t="s">
        <v>1088</v>
      </c>
    </row>
    <row r="31" spans="1:9" s="25" customFormat="1" ht="12.75" customHeight="1" x14ac:dyDescent="0.2">
      <c r="A31" s="87"/>
      <c r="B31" s="175"/>
      <c r="C31" s="174"/>
      <c r="D31" s="547" t="s">
        <v>1089</v>
      </c>
      <c r="E31" s="548"/>
      <c r="F31" s="549"/>
      <c r="G31" s="533"/>
      <c r="H31" s="203" t="s">
        <v>1090</v>
      </c>
    </row>
    <row r="32" spans="1:9" s="25" customFormat="1" ht="12.75" customHeight="1" x14ac:dyDescent="0.2">
      <c r="A32" s="87"/>
      <c r="B32" s="204" t="s">
        <v>1091</v>
      </c>
      <c r="C32" s="204" t="s">
        <v>1022</v>
      </c>
      <c r="D32" s="545" t="s">
        <v>715</v>
      </c>
      <c r="E32" s="205" t="s">
        <v>1092</v>
      </c>
      <c r="F32" s="204" t="s">
        <v>1093</v>
      </c>
      <c r="G32" s="533"/>
      <c r="H32" s="203" t="s">
        <v>1094</v>
      </c>
    </row>
    <row r="33" spans="1:8" s="25" customFormat="1" ht="12.75" customHeight="1" x14ac:dyDescent="0.2">
      <c r="A33" s="206"/>
      <c r="B33" s="207"/>
      <c r="C33" s="208" t="s">
        <v>1027</v>
      </c>
      <c r="D33" s="546"/>
      <c r="E33" s="209" t="s">
        <v>1042</v>
      </c>
      <c r="F33" s="208" t="s">
        <v>1095</v>
      </c>
      <c r="G33" s="534"/>
      <c r="H33" s="210"/>
    </row>
    <row r="34" spans="1:8" s="25" customFormat="1" ht="12.75" customHeight="1" x14ac:dyDescent="0.2">
      <c r="A34" s="276"/>
      <c r="B34" s="260"/>
      <c r="C34" s="260"/>
      <c r="D34" s="259"/>
      <c r="E34" s="259"/>
      <c r="F34" s="260"/>
      <c r="G34" s="260"/>
      <c r="H34" s="424"/>
    </row>
    <row r="35" spans="1:8" s="25" customFormat="1" ht="12.75" customHeight="1" x14ac:dyDescent="0.2">
      <c r="A35" s="276"/>
      <c r="B35" s="260"/>
      <c r="C35" s="260"/>
      <c r="D35" s="259">
        <f>SUM(E35:F35)</f>
        <v>0</v>
      </c>
      <c r="E35" s="259"/>
      <c r="F35" s="260"/>
      <c r="G35" s="260">
        <f>SUM(H35)</f>
        <v>0</v>
      </c>
      <c r="H35" s="424">
        <f>SUM(B35+C35)</f>
        <v>0</v>
      </c>
    </row>
    <row r="36" spans="1:8" s="25" customFormat="1" ht="12.75" customHeight="1" x14ac:dyDescent="0.2">
      <c r="A36" s="276"/>
      <c r="B36" s="260"/>
      <c r="C36" s="260"/>
      <c r="D36" s="259">
        <f t="shared" ref="D36:D49" si="0">SUM(E36:F36)</f>
        <v>0</v>
      </c>
      <c r="E36" s="259"/>
      <c r="F36" s="260"/>
      <c r="G36" s="260">
        <f>SUM(H36)</f>
        <v>0</v>
      </c>
      <c r="H36" s="424">
        <f t="shared" ref="H36:H49" si="1">SUM(B36+C36)</f>
        <v>0</v>
      </c>
    </row>
    <row r="37" spans="1:8" s="25" customFormat="1" ht="12.75" customHeight="1" x14ac:dyDescent="0.2">
      <c r="A37" s="276"/>
      <c r="B37" s="260"/>
      <c r="C37" s="260"/>
      <c r="D37" s="259">
        <f t="shared" si="0"/>
        <v>0</v>
      </c>
      <c r="E37" s="259"/>
      <c r="F37" s="260"/>
      <c r="G37" s="260">
        <f>SUM(H37)</f>
        <v>0</v>
      </c>
      <c r="H37" s="424">
        <f t="shared" si="1"/>
        <v>0</v>
      </c>
    </row>
    <row r="38" spans="1:8" s="25" customFormat="1" ht="12.75" customHeight="1" x14ac:dyDescent="0.2">
      <c r="A38" s="276"/>
      <c r="B38" s="260"/>
      <c r="C38" s="260"/>
      <c r="D38" s="259">
        <f t="shared" si="0"/>
        <v>0</v>
      </c>
      <c r="E38" s="259"/>
      <c r="F38" s="260"/>
      <c r="G38" s="260">
        <f>SUM(H38)</f>
        <v>0</v>
      </c>
      <c r="H38" s="424">
        <f t="shared" si="1"/>
        <v>0</v>
      </c>
    </row>
    <row r="39" spans="1:8" s="25" customFormat="1" ht="12.75" customHeight="1" x14ac:dyDescent="0.2">
      <c r="A39" s="276"/>
      <c r="B39" s="260"/>
      <c r="C39" s="260"/>
      <c r="D39" s="259">
        <f t="shared" si="0"/>
        <v>0</v>
      </c>
      <c r="E39" s="259"/>
      <c r="F39" s="260"/>
      <c r="G39" s="260"/>
      <c r="H39" s="424">
        <f t="shared" si="1"/>
        <v>0</v>
      </c>
    </row>
    <row r="40" spans="1:8" s="25" customFormat="1" ht="12.75" customHeight="1" x14ac:dyDescent="0.2">
      <c r="A40" s="276"/>
      <c r="B40" s="260"/>
      <c r="C40" s="260"/>
      <c r="D40" s="259">
        <f t="shared" si="0"/>
        <v>0</v>
      </c>
      <c r="E40" s="259"/>
      <c r="F40" s="260"/>
      <c r="G40" s="260"/>
      <c r="H40" s="424">
        <f t="shared" si="1"/>
        <v>0</v>
      </c>
    </row>
    <row r="41" spans="1:8" s="25" customFormat="1" ht="12.75" customHeight="1" x14ac:dyDescent="0.2">
      <c r="A41" s="276"/>
      <c r="B41" s="260"/>
      <c r="C41" s="260"/>
      <c r="D41" s="259">
        <f t="shared" si="0"/>
        <v>0</v>
      </c>
      <c r="E41" s="259"/>
      <c r="F41" s="260"/>
      <c r="G41" s="260"/>
      <c r="H41" s="424">
        <f t="shared" si="1"/>
        <v>0</v>
      </c>
    </row>
    <row r="42" spans="1:8" s="25" customFormat="1" ht="12.75" customHeight="1" x14ac:dyDescent="0.2">
      <c r="A42" s="276"/>
      <c r="B42" s="260"/>
      <c r="C42" s="260"/>
      <c r="D42" s="259">
        <f t="shared" si="0"/>
        <v>0</v>
      </c>
      <c r="E42" s="259"/>
      <c r="F42" s="260"/>
      <c r="G42" s="260"/>
      <c r="H42" s="424">
        <f t="shared" si="1"/>
        <v>0</v>
      </c>
    </row>
    <row r="43" spans="1:8" s="25" customFormat="1" ht="12.75" customHeight="1" x14ac:dyDescent="0.2">
      <c r="A43" s="276"/>
      <c r="B43" s="260"/>
      <c r="C43" s="260"/>
      <c r="D43" s="259">
        <f t="shared" si="0"/>
        <v>0</v>
      </c>
      <c r="E43" s="259"/>
      <c r="F43" s="260"/>
      <c r="G43" s="260"/>
      <c r="H43" s="424">
        <f t="shared" si="1"/>
        <v>0</v>
      </c>
    </row>
    <row r="44" spans="1:8" s="25" customFormat="1" ht="12.75" customHeight="1" x14ac:dyDescent="0.2">
      <c r="A44" s="276"/>
      <c r="B44" s="260"/>
      <c r="C44" s="260"/>
      <c r="D44" s="259">
        <f t="shared" si="0"/>
        <v>0</v>
      </c>
      <c r="E44" s="259"/>
      <c r="F44" s="260"/>
      <c r="G44" s="260"/>
      <c r="H44" s="424">
        <f t="shared" si="1"/>
        <v>0</v>
      </c>
    </row>
    <row r="45" spans="1:8" s="24" customFormat="1" ht="12.75" customHeight="1" x14ac:dyDescent="0.2">
      <c r="A45" s="168"/>
      <c r="B45" s="260"/>
      <c r="C45" s="260"/>
      <c r="D45" s="259">
        <f t="shared" si="0"/>
        <v>0</v>
      </c>
      <c r="E45" s="259"/>
      <c r="F45" s="260"/>
      <c r="G45" s="260"/>
      <c r="H45" s="424">
        <f t="shared" si="1"/>
        <v>0</v>
      </c>
    </row>
    <row r="46" spans="1:8" s="24" customFormat="1" ht="12.75" customHeight="1" x14ac:dyDescent="0.2">
      <c r="A46" s="168"/>
      <c r="B46" s="260"/>
      <c r="C46" s="260"/>
      <c r="D46" s="259">
        <f t="shared" si="0"/>
        <v>0</v>
      </c>
      <c r="E46" s="259"/>
      <c r="F46" s="260"/>
      <c r="G46" s="260"/>
      <c r="H46" s="424">
        <f t="shared" si="1"/>
        <v>0</v>
      </c>
    </row>
    <row r="47" spans="1:8" s="24" customFormat="1" ht="12.75" customHeight="1" x14ac:dyDescent="0.2">
      <c r="A47" s="276"/>
      <c r="B47" s="260"/>
      <c r="C47" s="260"/>
      <c r="D47" s="259">
        <f t="shared" si="0"/>
        <v>0</v>
      </c>
      <c r="E47" s="259"/>
      <c r="F47" s="260"/>
      <c r="G47" s="260"/>
      <c r="H47" s="424">
        <f t="shared" si="1"/>
        <v>0</v>
      </c>
    </row>
    <row r="48" spans="1:8" s="24" customFormat="1" ht="12.75" customHeight="1" x14ac:dyDescent="0.2">
      <c r="A48" s="168"/>
      <c r="B48" s="260"/>
      <c r="C48" s="260"/>
      <c r="D48" s="259">
        <f t="shared" si="0"/>
        <v>0</v>
      </c>
      <c r="E48" s="259"/>
      <c r="F48" s="260"/>
      <c r="G48" s="260"/>
      <c r="H48" s="424">
        <f t="shared" si="1"/>
        <v>0</v>
      </c>
    </row>
    <row r="49" spans="1:8" s="25" customFormat="1" ht="12.75" customHeight="1" x14ac:dyDescent="0.2">
      <c r="A49" s="168"/>
      <c r="B49" s="260"/>
      <c r="C49" s="260"/>
      <c r="D49" s="259">
        <f t="shared" si="0"/>
        <v>0</v>
      </c>
      <c r="E49" s="259"/>
      <c r="F49" s="260"/>
      <c r="G49" s="260"/>
      <c r="H49" s="424">
        <f t="shared" si="1"/>
        <v>0</v>
      </c>
    </row>
    <row r="50" spans="1:8" s="25" customFormat="1" ht="12.75" customHeight="1" thickBot="1" x14ac:dyDescent="0.25">
      <c r="A50" s="195" t="s">
        <v>1029</v>
      </c>
      <c r="B50" s="211">
        <f>SUM(B34:B49)</f>
        <v>0</v>
      </c>
      <c r="C50" s="211">
        <f t="shared" ref="C50:H50" si="2">SUM(C34:C49)</f>
        <v>0</v>
      </c>
      <c r="D50" s="211">
        <f t="shared" si="2"/>
        <v>0</v>
      </c>
      <c r="E50" s="211">
        <f t="shared" si="2"/>
        <v>0</v>
      </c>
      <c r="F50" s="211">
        <f t="shared" si="2"/>
        <v>0</v>
      </c>
      <c r="G50" s="211">
        <f t="shared" si="2"/>
        <v>0</v>
      </c>
      <c r="H50" s="212">
        <f t="shared" si="2"/>
        <v>0</v>
      </c>
    </row>
    <row r="51" spans="1:8" s="25" customFormat="1" ht="9.9499999999999993" customHeight="1" x14ac:dyDescent="0.2">
      <c r="A51" s="60"/>
    </row>
    <row r="52" spans="1:8" s="25" customFormat="1" ht="9.9499999999999993" customHeight="1" x14ac:dyDescent="0.2">
      <c r="A52" s="8"/>
      <c r="B52" s="8"/>
      <c r="C52" s="8"/>
      <c r="D52" s="8"/>
      <c r="E52" s="8"/>
      <c r="F52" s="8"/>
      <c r="G52" s="8"/>
      <c r="H52" s="8"/>
    </row>
    <row r="53" spans="1:8" s="25" customFormat="1" ht="9.9499999999999993" customHeight="1" x14ac:dyDescent="0.2">
      <c r="A53" s="8"/>
      <c r="B53" s="8"/>
      <c r="C53" s="8"/>
      <c r="D53" s="8"/>
      <c r="E53" s="8"/>
      <c r="F53" s="8"/>
      <c r="G53" s="8"/>
      <c r="H53" s="8"/>
    </row>
    <row r="54" spans="1:8" s="25" customFormat="1" ht="9.9499999999999993" customHeight="1" x14ac:dyDescent="0.2">
      <c r="A54" s="8"/>
      <c r="B54" s="8"/>
      <c r="C54" s="8"/>
      <c r="D54" s="8"/>
      <c r="E54" s="8"/>
      <c r="F54" s="8"/>
      <c r="G54" s="8"/>
      <c r="H54" s="8"/>
    </row>
    <row r="55" spans="1:8" s="25" customFormat="1" ht="9.9499999999999993" customHeight="1" x14ac:dyDescent="0.2">
      <c r="A55" s="8"/>
      <c r="B55" s="8"/>
      <c r="C55" s="8"/>
      <c r="D55" s="8"/>
      <c r="E55" s="8"/>
      <c r="F55" s="8"/>
      <c r="G55" s="8"/>
      <c r="H55" s="8"/>
    </row>
    <row r="56" spans="1:8" s="25" customFormat="1" ht="9.9499999999999993" customHeight="1" x14ac:dyDescent="0.2">
      <c r="A56" s="8"/>
      <c r="B56" s="8"/>
      <c r="C56" s="8"/>
      <c r="D56" s="8"/>
      <c r="E56" s="8"/>
      <c r="F56" s="8"/>
      <c r="G56" s="8"/>
      <c r="H56" s="8"/>
    </row>
    <row r="57" spans="1:8" s="25" customFormat="1" ht="9.9499999999999993" customHeight="1" x14ac:dyDescent="0.2">
      <c r="A57" s="8"/>
      <c r="B57" s="8"/>
      <c r="C57" s="8"/>
      <c r="D57" s="8"/>
      <c r="E57" s="8"/>
      <c r="F57" s="8"/>
      <c r="G57" s="8"/>
      <c r="H57" s="8"/>
    </row>
    <row r="58" spans="1:8" s="25" customFormat="1" ht="9.9499999999999993" customHeight="1" x14ac:dyDescent="0.2">
      <c r="A58" s="8"/>
      <c r="B58" s="8"/>
      <c r="C58" s="8"/>
      <c r="D58" s="8"/>
      <c r="E58" s="8"/>
      <c r="F58" s="8"/>
      <c r="G58" s="8"/>
      <c r="H58" s="8"/>
    </row>
    <row r="59" spans="1:8" s="25" customFormat="1" ht="9.9499999999999993" customHeight="1" x14ac:dyDescent="0.2">
      <c r="A59" s="8"/>
      <c r="B59" s="8"/>
      <c r="C59" s="8"/>
      <c r="D59" s="8"/>
      <c r="E59" s="8"/>
      <c r="F59" s="8"/>
      <c r="G59" s="8"/>
      <c r="H59" s="8"/>
    </row>
    <row r="60" spans="1:8" s="25" customFormat="1" ht="9" customHeight="1" x14ac:dyDescent="0.2">
      <c r="A60" s="8"/>
      <c r="B60" s="8"/>
      <c r="C60" s="8"/>
      <c r="D60" s="8"/>
      <c r="E60" s="8"/>
      <c r="F60" s="8"/>
      <c r="G60" s="8"/>
      <c r="H60" s="8"/>
    </row>
    <row r="61" spans="1:8" s="25" customFormat="1" ht="9" customHeight="1" x14ac:dyDescent="0.2">
      <c r="A61" s="8"/>
      <c r="B61" s="8"/>
      <c r="C61" s="8"/>
      <c r="D61" s="8"/>
      <c r="E61" s="8"/>
      <c r="F61" s="8"/>
      <c r="G61" s="8"/>
      <c r="H61" s="8"/>
    </row>
    <row r="62" spans="1:8" s="25" customFormat="1" ht="9" customHeight="1" x14ac:dyDescent="0.2">
      <c r="A62" s="8"/>
      <c r="B62" s="8"/>
      <c r="C62" s="8"/>
      <c r="D62" s="8"/>
      <c r="E62" s="8"/>
      <c r="F62" s="8"/>
      <c r="G62" s="8"/>
      <c r="H62" s="8"/>
    </row>
    <row r="63" spans="1:8" s="25" customFormat="1" ht="9" customHeight="1" x14ac:dyDescent="0.2">
      <c r="A63" s="8"/>
      <c r="B63" s="8"/>
      <c r="C63" s="8"/>
      <c r="D63" s="8"/>
      <c r="E63" s="8"/>
      <c r="F63" s="8"/>
      <c r="G63" s="8"/>
      <c r="H63" s="8"/>
    </row>
    <row r="64" spans="1:8" s="25" customFormat="1" ht="5.0999999999999996" customHeight="1" x14ac:dyDescent="0.2">
      <c r="A64" s="8"/>
      <c r="B64" s="8"/>
      <c r="C64" s="8"/>
      <c r="D64" s="8"/>
      <c r="E64" s="8"/>
      <c r="F64" s="8"/>
      <c r="G64" s="8"/>
      <c r="H64" s="8"/>
    </row>
    <row r="65" spans="1:8" s="25" customFormat="1" ht="15.75" customHeight="1" x14ac:dyDescent="0.2">
      <c r="A65" s="8"/>
      <c r="B65" s="8"/>
      <c r="C65" s="8"/>
      <c r="D65" s="8"/>
      <c r="E65" s="8"/>
      <c r="F65" s="8"/>
      <c r="G65" s="8"/>
      <c r="H65" s="8"/>
    </row>
    <row r="66" spans="1:8" s="25" customFormat="1" ht="9.75" customHeight="1" x14ac:dyDescent="0.2">
      <c r="A66" s="8"/>
      <c r="B66" s="8"/>
      <c r="C66" s="8"/>
      <c r="D66" s="8"/>
      <c r="E66" s="8"/>
      <c r="F66" s="8"/>
      <c r="G66" s="8"/>
      <c r="H66" s="8"/>
    </row>
    <row r="67" spans="1:8" s="25" customFormat="1" x14ac:dyDescent="0.2">
      <c r="A67" s="8"/>
      <c r="B67" s="8"/>
      <c r="C67" s="8"/>
      <c r="D67" s="8"/>
      <c r="E67" s="8"/>
      <c r="F67" s="8"/>
      <c r="G67" s="8"/>
      <c r="H67" s="8"/>
    </row>
    <row r="68" spans="1:8" s="25" customFormat="1" x14ac:dyDescent="0.2">
      <c r="A68" s="8"/>
      <c r="B68" s="8"/>
      <c r="C68" s="8"/>
      <c r="D68" s="8"/>
      <c r="E68" s="8"/>
      <c r="F68" s="8"/>
      <c r="G68" s="8"/>
      <c r="H68" s="8"/>
    </row>
    <row r="69" spans="1:8" s="25" customFormat="1" x14ac:dyDescent="0.2">
      <c r="A69" s="8"/>
      <c r="B69" s="8"/>
      <c r="C69" s="8"/>
      <c r="D69" s="8"/>
      <c r="E69" s="8"/>
      <c r="F69" s="8"/>
      <c r="G69" s="8"/>
      <c r="H69" s="8"/>
    </row>
    <row r="70" spans="1:8" s="25" customFormat="1" x14ac:dyDescent="0.2">
      <c r="A70" s="8"/>
      <c r="B70" s="8"/>
      <c r="C70" s="8"/>
      <c r="D70" s="8"/>
      <c r="E70" s="8"/>
      <c r="F70" s="8"/>
      <c r="G70" s="8"/>
      <c r="H70" s="8"/>
    </row>
    <row r="71" spans="1:8" s="25" customFormat="1" x14ac:dyDescent="0.2">
      <c r="A71" s="8"/>
      <c r="B71" s="8"/>
      <c r="C71" s="8"/>
      <c r="D71" s="8"/>
      <c r="E71" s="8"/>
      <c r="F71" s="8"/>
      <c r="G71" s="8"/>
      <c r="H71" s="8"/>
    </row>
    <row r="72" spans="1:8" s="25" customFormat="1" x14ac:dyDescent="0.2">
      <c r="A72" s="8"/>
      <c r="B72" s="8"/>
      <c r="C72" s="8"/>
      <c r="D72" s="8"/>
      <c r="E72" s="8"/>
      <c r="F72" s="8"/>
      <c r="G72" s="8"/>
      <c r="H72" s="8"/>
    </row>
    <row r="73" spans="1:8" s="25" customFormat="1" x14ac:dyDescent="0.2">
      <c r="A73" s="8"/>
      <c r="B73" s="8"/>
      <c r="C73" s="8"/>
      <c r="D73" s="8"/>
      <c r="E73" s="8"/>
      <c r="F73" s="8"/>
      <c r="G73" s="8"/>
      <c r="H73" s="8"/>
    </row>
    <row r="74" spans="1:8" s="25" customFormat="1" x14ac:dyDescent="0.2">
      <c r="A74" s="8"/>
      <c r="B74" s="8"/>
      <c r="C74" s="8"/>
      <c r="D74" s="8"/>
      <c r="E74" s="8"/>
      <c r="F74" s="8"/>
      <c r="G74" s="8"/>
      <c r="H74" s="8"/>
    </row>
    <row r="75" spans="1:8" s="25" customFormat="1" x14ac:dyDescent="0.2">
      <c r="A75" s="8"/>
      <c r="B75" s="8"/>
      <c r="C75" s="8"/>
      <c r="D75" s="8"/>
      <c r="E75" s="8"/>
      <c r="F75" s="8"/>
      <c r="G75" s="8"/>
      <c r="H75" s="8"/>
    </row>
    <row r="76" spans="1:8" s="25" customFormat="1" x14ac:dyDescent="0.2">
      <c r="A76" s="8"/>
      <c r="B76" s="8"/>
      <c r="C76" s="8"/>
      <c r="D76" s="8"/>
      <c r="E76" s="8"/>
      <c r="F76" s="8"/>
      <c r="G76" s="8"/>
      <c r="H76" s="8"/>
    </row>
    <row r="77" spans="1:8" s="25" customFormat="1" x14ac:dyDescent="0.2">
      <c r="A77" s="8"/>
      <c r="B77" s="8"/>
      <c r="C77" s="8"/>
      <c r="D77" s="8"/>
      <c r="E77" s="8"/>
      <c r="F77" s="8"/>
      <c r="G77" s="8"/>
      <c r="H77" s="8"/>
    </row>
    <row r="78" spans="1:8" s="25" customFormat="1" x14ac:dyDescent="0.2">
      <c r="A78" s="8"/>
      <c r="B78" s="8"/>
      <c r="C78" s="8"/>
      <c r="D78" s="8"/>
      <c r="E78" s="8"/>
      <c r="F78" s="8"/>
      <c r="G78" s="8"/>
      <c r="H78" s="8"/>
    </row>
    <row r="79" spans="1:8" s="25" customFormat="1" x14ac:dyDescent="0.2">
      <c r="A79" s="8"/>
      <c r="B79" s="8"/>
      <c r="C79" s="8"/>
      <c r="D79" s="8"/>
      <c r="E79" s="8"/>
      <c r="F79" s="8"/>
      <c r="G79" s="8"/>
      <c r="H79" s="8"/>
    </row>
    <row r="80" spans="1:8" s="25" customFormat="1" x14ac:dyDescent="0.2">
      <c r="A80" s="8"/>
      <c r="B80" s="8"/>
      <c r="C80" s="8"/>
      <c r="D80" s="8"/>
      <c r="E80" s="8"/>
      <c r="F80" s="8"/>
      <c r="G80" s="8"/>
      <c r="H80" s="8"/>
    </row>
    <row r="81" spans="1:8" s="25" customFormat="1" x14ac:dyDescent="0.2">
      <c r="A81" s="8"/>
      <c r="B81" s="8"/>
      <c r="C81" s="8"/>
      <c r="D81" s="8"/>
      <c r="E81" s="8"/>
      <c r="F81" s="8"/>
      <c r="G81" s="8"/>
      <c r="H81" s="8"/>
    </row>
    <row r="82" spans="1:8" s="25" customFormat="1" x14ac:dyDescent="0.2">
      <c r="A82" s="8"/>
      <c r="B82" s="8"/>
      <c r="C82" s="8"/>
      <c r="D82" s="8"/>
      <c r="E82" s="8"/>
      <c r="F82" s="8"/>
      <c r="G82" s="8"/>
      <c r="H82" s="8"/>
    </row>
    <row r="83" spans="1:8" s="25" customFormat="1" x14ac:dyDescent="0.2">
      <c r="A83" s="8"/>
      <c r="B83" s="8"/>
      <c r="C83" s="8"/>
      <c r="D83" s="8"/>
      <c r="E83" s="8"/>
      <c r="F83" s="8"/>
      <c r="G83" s="8"/>
      <c r="H83" s="8"/>
    </row>
    <row r="84" spans="1:8" s="25" customFormat="1" x14ac:dyDescent="0.2">
      <c r="A84" s="8"/>
      <c r="B84" s="8"/>
      <c r="C84" s="8"/>
      <c r="D84" s="8"/>
      <c r="E84" s="8"/>
      <c r="F84" s="8"/>
      <c r="G84" s="8"/>
      <c r="H84" s="8"/>
    </row>
    <row r="85" spans="1:8" s="25" customFormat="1" x14ac:dyDescent="0.2">
      <c r="A85" s="8"/>
      <c r="B85" s="8"/>
      <c r="C85" s="8"/>
      <c r="D85" s="8"/>
      <c r="E85" s="8"/>
      <c r="F85" s="8"/>
      <c r="G85" s="8"/>
      <c r="H85" s="8"/>
    </row>
    <row r="86" spans="1:8" s="25" customFormat="1" x14ac:dyDescent="0.2">
      <c r="A86" s="8"/>
      <c r="B86" s="8"/>
      <c r="C86" s="8"/>
      <c r="D86" s="8"/>
      <c r="E86" s="8"/>
      <c r="F86" s="8"/>
      <c r="G86" s="8"/>
      <c r="H86" s="8"/>
    </row>
    <row r="87" spans="1:8" s="25" customFormat="1" x14ac:dyDescent="0.2">
      <c r="A87" s="8"/>
      <c r="B87" s="8"/>
      <c r="C87" s="8"/>
      <c r="D87" s="8"/>
      <c r="E87" s="8"/>
      <c r="F87" s="8"/>
      <c r="G87" s="8"/>
      <c r="H87" s="8"/>
    </row>
    <row r="88" spans="1:8" s="25" customFormat="1" x14ac:dyDescent="0.2">
      <c r="A88" s="8"/>
      <c r="B88" s="8"/>
      <c r="C88" s="8"/>
      <c r="D88" s="8"/>
      <c r="E88" s="8"/>
      <c r="F88" s="8"/>
      <c r="G88" s="8"/>
      <c r="H88" s="8"/>
    </row>
    <row r="89" spans="1:8" s="50" customFormat="1" x14ac:dyDescent="0.2">
      <c r="A89" s="1"/>
      <c r="B89" s="1"/>
      <c r="C89" s="1"/>
      <c r="D89" s="1"/>
      <c r="E89" s="1"/>
      <c r="F89" s="1"/>
      <c r="G89" s="1"/>
      <c r="H89" s="1"/>
    </row>
    <row r="90" spans="1:8" s="50" customFormat="1" x14ac:dyDescent="0.2">
      <c r="A90" s="1"/>
      <c r="B90" s="1"/>
      <c r="C90" s="1"/>
      <c r="D90" s="1"/>
      <c r="E90" s="1"/>
      <c r="F90" s="1"/>
      <c r="G90" s="1"/>
      <c r="H90" s="1"/>
    </row>
    <row r="91" spans="1:8" s="50" customFormat="1" x14ac:dyDescent="0.2">
      <c r="A91" s="1"/>
      <c r="B91" s="1"/>
      <c r="C91" s="1"/>
      <c r="D91" s="1"/>
      <c r="E91" s="1"/>
      <c r="F91" s="1"/>
      <c r="G91" s="1"/>
      <c r="H91" s="1"/>
    </row>
    <row r="92" spans="1:8" s="50" customFormat="1" x14ac:dyDescent="0.2">
      <c r="A92" s="1"/>
      <c r="B92" s="1"/>
      <c r="C92" s="1"/>
      <c r="D92" s="1"/>
      <c r="E92" s="1"/>
      <c r="F92" s="1"/>
      <c r="G92" s="1"/>
      <c r="H92" s="1"/>
    </row>
    <row r="93" spans="1:8" s="50" customFormat="1" x14ac:dyDescent="0.2">
      <c r="A93" s="1"/>
      <c r="B93" s="1"/>
      <c r="C93" s="1"/>
      <c r="D93" s="1"/>
      <c r="E93" s="1"/>
      <c r="F93" s="1"/>
      <c r="G93" s="1"/>
      <c r="H93" s="1"/>
    </row>
    <row r="94" spans="1:8" s="50" customFormat="1" x14ac:dyDescent="0.2">
      <c r="A94" s="1"/>
      <c r="B94" s="1"/>
      <c r="C94" s="1"/>
      <c r="D94" s="1"/>
      <c r="E94" s="1"/>
      <c r="F94" s="1"/>
      <c r="G94" s="1"/>
      <c r="H94" s="1"/>
    </row>
    <row r="95" spans="1:8" s="50" customFormat="1" x14ac:dyDescent="0.2">
      <c r="A95" s="1"/>
      <c r="B95" s="1"/>
      <c r="C95" s="1"/>
      <c r="D95" s="1"/>
      <c r="E95" s="1"/>
      <c r="F95" s="1"/>
      <c r="G95" s="1"/>
      <c r="H95" s="1"/>
    </row>
    <row r="96" spans="1:8" s="50" customFormat="1" x14ac:dyDescent="0.2">
      <c r="A96" s="1"/>
      <c r="B96" s="1"/>
      <c r="C96" s="1"/>
      <c r="D96" s="1"/>
      <c r="E96" s="1"/>
      <c r="F96" s="1"/>
      <c r="G96" s="1"/>
      <c r="H96" s="1"/>
    </row>
    <row r="97" spans="1:8" s="50" customFormat="1" x14ac:dyDescent="0.2">
      <c r="A97" s="1"/>
      <c r="B97" s="1"/>
      <c r="C97" s="1"/>
      <c r="D97" s="1"/>
      <c r="E97" s="1"/>
      <c r="F97" s="1"/>
      <c r="G97" s="1"/>
      <c r="H97" s="1"/>
    </row>
    <row r="98" spans="1:8" s="50" customFormat="1" x14ac:dyDescent="0.2">
      <c r="A98" s="1"/>
      <c r="B98" s="1"/>
      <c r="C98" s="1"/>
      <c r="D98" s="1"/>
      <c r="E98" s="1"/>
      <c r="F98" s="1"/>
      <c r="G98" s="1"/>
      <c r="H98" s="1"/>
    </row>
    <row r="99" spans="1:8" s="50" customFormat="1" x14ac:dyDescent="0.2">
      <c r="A99" s="1"/>
      <c r="B99" s="1"/>
      <c r="C99" s="1"/>
      <c r="D99" s="1"/>
      <c r="E99" s="1"/>
      <c r="F99" s="1"/>
      <c r="G99" s="1"/>
      <c r="H99" s="1"/>
    </row>
    <row r="100" spans="1:8" s="50" customFormat="1" x14ac:dyDescent="0.2">
      <c r="A100" s="1"/>
      <c r="B100" s="1"/>
      <c r="C100" s="1"/>
      <c r="D100" s="1"/>
      <c r="E100" s="1"/>
      <c r="F100" s="1"/>
      <c r="G100" s="1"/>
      <c r="H100" s="1"/>
    </row>
    <row r="101" spans="1:8" s="50" customFormat="1" x14ac:dyDescent="0.2">
      <c r="A101" s="1"/>
      <c r="B101" s="1"/>
      <c r="C101" s="1"/>
      <c r="D101" s="1"/>
      <c r="E101" s="1"/>
      <c r="F101" s="1"/>
      <c r="G101" s="1"/>
      <c r="H101" s="1"/>
    </row>
    <row r="102" spans="1:8" s="50" customFormat="1" x14ac:dyDescent="0.2">
      <c r="A102" s="1"/>
      <c r="B102" s="1"/>
      <c r="C102" s="1"/>
      <c r="D102" s="1"/>
      <c r="E102" s="1"/>
      <c r="F102" s="1"/>
      <c r="G102" s="1"/>
      <c r="H102" s="1"/>
    </row>
    <row r="103" spans="1:8" s="50" customFormat="1" x14ac:dyDescent="0.2">
      <c r="A103" s="1"/>
      <c r="B103" s="1"/>
      <c r="C103" s="1"/>
      <c r="D103" s="1"/>
      <c r="E103" s="1"/>
      <c r="F103" s="1"/>
      <c r="G103" s="1"/>
      <c r="H103" s="1"/>
    </row>
    <row r="104" spans="1:8" s="50" customFormat="1" x14ac:dyDescent="0.2">
      <c r="A104" s="1"/>
      <c r="B104" s="1"/>
      <c r="C104" s="1"/>
      <c r="D104" s="1"/>
      <c r="E104" s="1"/>
      <c r="F104" s="1"/>
      <c r="G104" s="1"/>
      <c r="H104" s="1"/>
    </row>
    <row r="105" spans="1:8" s="50" customFormat="1" x14ac:dyDescent="0.2">
      <c r="A105" s="1"/>
      <c r="B105" s="1"/>
      <c r="C105" s="1"/>
      <c r="D105" s="1"/>
      <c r="E105" s="1"/>
      <c r="F105" s="1"/>
      <c r="G105" s="1"/>
      <c r="H105" s="1"/>
    </row>
    <row r="106" spans="1:8" s="50" customFormat="1" x14ac:dyDescent="0.2">
      <c r="A106" s="1"/>
      <c r="B106" s="1"/>
      <c r="C106" s="1"/>
      <c r="D106" s="1"/>
      <c r="E106" s="1"/>
      <c r="F106" s="1"/>
      <c r="G106" s="1"/>
      <c r="H106" s="1"/>
    </row>
    <row r="107" spans="1:8" s="50" customFormat="1" x14ac:dyDescent="0.2">
      <c r="A107" s="1"/>
      <c r="B107" s="1"/>
      <c r="C107" s="1"/>
      <c r="D107" s="1"/>
      <c r="E107" s="1"/>
      <c r="F107" s="1"/>
      <c r="G107" s="1"/>
      <c r="H107" s="1"/>
    </row>
    <row r="108" spans="1:8" s="50" customFormat="1" x14ac:dyDescent="0.2">
      <c r="A108" s="1"/>
      <c r="B108" s="1"/>
      <c r="C108" s="1"/>
      <c r="D108" s="1"/>
      <c r="E108" s="1"/>
      <c r="F108" s="1"/>
      <c r="G108" s="1"/>
      <c r="H108" s="1"/>
    </row>
    <row r="109" spans="1:8" s="50" customFormat="1" x14ac:dyDescent="0.2">
      <c r="A109" s="1"/>
      <c r="B109" s="1"/>
      <c r="C109" s="1"/>
      <c r="D109" s="1"/>
      <c r="E109" s="1"/>
      <c r="F109" s="1"/>
      <c r="G109" s="1"/>
      <c r="H109" s="1"/>
    </row>
    <row r="110" spans="1:8" s="50" customFormat="1" x14ac:dyDescent="0.2">
      <c r="A110" s="1"/>
      <c r="B110" s="1"/>
      <c r="C110" s="1"/>
      <c r="D110" s="1"/>
      <c r="E110" s="1"/>
      <c r="F110" s="1"/>
      <c r="G110" s="1"/>
      <c r="H110" s="1"/>
    </row>
    <row r="111" spans="1:8" s="50" customFormat="1" x14ac:dyDescent="0.2">
      <c r="A111" s="1"/>
      <c r="B111" s="1"/>
      <c r="C111" s="1"/>
      <c r="D111" s="1"/>
      <c r="E111" s="1"/>
      <c r="F111" s="1"/>
      <c r="G111" s="1"/>
      <c r="H111" s="1"/>
    </row>
    <row r="112" spans="1:8" s="50" customFormat="1" x14ac:dyDescent="0.2">
      <c r="A112" s="1"/>
      <c r="B112" s="1"/>
      <c r="C112" s="1"/>
      <c r="D112" s="1"/>
      <c r="E112" s="1"/>
      <c r="F112" s="1"/>
      <c r="G112" s="1"/>
      <c r="H112" s="1"/>
    </row>
    <row r="113" spans="1:8" s="50" customFormat="1" x14ac:dyDescent="0.2">
      <c r="A113" s="1"/>
      <c r="B113" s="1"/>
      <c r="C113" s="1"/>
      <c r="D113" s="1"/>
      <c r="E113" s="1"/>
      <c r="F113" s="1"/>
      <c r="G113" s="1"/>
      <c r="H113" s="1"/>
    </row>
    <row r="114" spans="1:8" s="50" customFormat="1" x14ac:dyDescent="0.2">
      <c r="A114" s="1"/>
      <c r="B114" s="1"/>
      <c r="C114" s="1"/>
      <c r="D114" s="1"/>
      <c r="E114" s="1"/>
      <c r="F114" s="1"/>
      <c r="G114" s="1"/>
      <c r="H114" s="1"/>
    </row>
    <row r="115" spans="1:8" s="50" customFormat="1" x14ac:dyDescent="0.2">
      <c r="A115" s="1"/>
      <c r="B115" s="1"/>
      <c r="C115" s="1"/>
      <c r="D115" s="1"/>
      <c r="E115" s="1"/>
      <c r="F115" s="1"/>
      <c r="G115" s="1"/>
      <c r="H115" s="1"/>
    </row>
    <row r="116" spans="1:8" s="50" customFormat="1" x14ac:dyDescent="0.2">
      <c r="A116" s="1"/>
      <c r="B116" s="1"/>
      <c r="C116" s="1"/>
      <c r="D116" s="1"/>
      <c r="E116" s="1"/>
      <c r="F116" s="1"/>
      <c r="G116" s="1"/>
      <c r="H116" s="1"/>
    </row>
    <row r="117" spans="1:8" s="50" customFormat="1" x14ac:dyDescent="0.2">
      <c r="A117" s="1"/>
      <c r="B117" s="1"/>
      <c r="C117" s="1"/>
      <c r="D117" s="1"/>
      <c r="E117" s="1"/>
      <c r="F117" s="1"/>
      <c r="G117" s="1"/>
      <c r="H117" s="1"/>
    </row>
  </sheetData>
  <sheetProtection selectLockedCells="1"/>
  <mergeCells count="12">
    <mergeCell ref="A1:H1"/>
    <mergeCell ref="B7:B10"/>
    <mergeCell ref="H8:H10"/>
    <mergeCell ref="E7:G7"/>
    <mergeCell ref="E6:H6"/>
    <mergeCell ref="A2:H2"/>
    <mergeCell ref="A3:H3"/>
    <mergeCell ref="B30:F30"/>
    <mergeCell ref="G30:G33"/>
    <mergeCell ref="B6:D6"/>
    <mergeCell ref="D32:D33"/>
    <mergeCell ref="D31:F31"/>
  </mergeCells>
  <phoneticPr fontId="0" type="noConversion"/>
  <printOptions horizontalCentered="1"/>
  <pageMargins left="0.41" right="0.28999999999999998" top="0.6" bottom="1" header="0" footer="0"/>
  <pageSetup scale="8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99"/>
  <sheetViews>
    <sheetView showGridLines="0" showZeros="0" workbookViewId="0">
      <selection activeCell="A5" sqref="A5"/>
    </sheetView>
  </sheetViews>
  <sheetFormatPr baseColWidth="10" defaultColWidth="9.140625" defaultRowHeight="12.75" x14ac:dyDescent="0.2"/>
  <cols>
    <col min="1" max="1" width="86.42578125" style="1" customWidth="1"/>
    <col min="2" max="2" width="18.140625" style="1" customWidth="1"/>
    <col min="3" max="256" width="11.42578125" style="1" customWidth="1"/>
    <col min="257" max="16384" width="9.140625" style="1"/>
  </cols>
  <sheetData>
    <row r="1" spans="1:2" s="50" customFormat="1" x14ac:dyDescent="0.2">
      <c r="A1" s="560" t="s">
        <v>706</v>
      </c>
      <c r="B1" s="560"/>
    </row>
    <row r="2" spans="1:2" s="50" customFormat="1" x14ac:dyDescent="0.2">
      <c r="A2" s="560" t="s">
        <v>707</v>
      </c>
      <c r="B2" s="560"/>
    </row>
    <row r="3" spans="1:2" s="50" customFormat="1" x14ac:dyDescent="0.2">
      <c r="A3" s="560" t="s">
        <v>1096</v>
      </c>
      <c r="B3" s="560"/>
    </row>
    <row r="4" spans="1:2" s="50" customFormat="1" ht="12" customHeight="1" x14ac:dyDescent="0.2">
      <c r="A4" s="560"/>
      <c r="B4" s="560"/>
    </row>
    <row r="5" spans="1:2" s="50" customFormat="1" ht="17.25" customHeight="1" thickBot="1" x14ac:dyDescent="0.25">
      <c r="A5" s="120" t="s">
        <v>1097</v>
      </c>
      <c r="B5" s="18" t="s">
        <v>1098</v>
      </c>
    </row>
    <row r="6" spans="1:2" s="50" customFormat="1" x14ac:dyDescent="0.2">
      <c r="A6" s="123"/>
      <c r="B6" s="124" t="s">
        <v>1099</v>
      </c>
    </row>
    <row r="7" spans="1:2" s="50" customFormat="1" x14ac:dyDescent="0.2">
      <c r="A7" s="125" t="s">
        <v>1100</v>
      </c>
      <c r="B7" s="126" t="s">
        <v>1101</v>
      </c>
    </row>
    <row r="8" spans="1:2" s="50" customFormat="1" x14ac:dyDescent="0.2">
      <c r="A8" s="127"/>
      <c r="B8" s="128" t="s">
        <v>1102</v>
      </c>
    </row>
    <row r="9" spans="1:2" s="50" customFormat="1" ht="8.1" customHeight="1" x14ac:dyDescent="0.2">
      <c r="A9" s="87"/>
      <c r="B9" s="126"/>
    </row>
    <row r="10" spans="1:2" s="50" customFormat="1" ht="13.5" customHeight="1" x14ac:dyDescent="0.2">
      <c r="A10" s="168" t="s">
        <v>1045</v>
      </c>
      <c r="B10" s="134">
        <f>+B12+B14+B16+B18+B20</f>
        <v>0</v>
      </c>
    </row>
    <row r="11" spans="1:2" s="50" customFormat="1" ht="6" customHeight="1" x14ac:dyDescent="0.2">
      <c r="A11" s="101"/>
      <c r="B11" s="129"/>
    </row>
    <row r="12" spans="1:2" s="50" customFormat="1" ht="13.5" customHeight="1" x14ac:dyDescent="0.2">
      <c r="A12" s="276" t="s">
        <v>207</v>
      </c>
      <c r="B12" s="129"/>
    </row>
    <row r="13" spans="1:2" s="50" customFormat="1" ht="6" customHeight="1" x14ac:dyDescent="0.2">
      <c r="A13" s="276"/>
      <c r="B13" s="129"/>
    </row>
    <row r="14" spans="1:2" s="50" customFormat="1" ht="13.5" customHeight="1" x14ac:dyDescent="0.2">
      <c r="A14" s="276" t="s">
        <v>1046</v>
      </c>
      <c r="B14" s="129"/>
    </row>
    <row r="15" spans="1:2" s="50" customFormat="1" ht="6" customHeight="1" x14ac:dyDescent="0.2">
      <c r="A15" s="276"/>
      <c r="B15" s="129"/>
    </row>
    <row r="16" spans="1:2" s="50" customFormat="1" ht="13.5" customHeight="1" x14ac:dyDescent="0.2">
      <c r="A16" s="276" t="s">
        <v>1047</v>
      </c>
      <c r="B16" s="135"/>
    </row>
    <row r="17" spans="1:2" s="50" customFormat="1" ht="6" customHeight="1" x14ac:dyDescent="0.2">
      <c r="A17" s="276"/>
      <c r="B17" s="131"/>
    </row>
    <row r="18" spans="1:2" s="50" customFormat="1" ht="13.5" customHeight="1" x14ac:dyDescent="0.2">
      <c r="A18" s="276" t="s">
        <v>574</v>
      </c>
      <c r="B18" s="131"/>
    </row>
    <row r="19" spans="1:2" s="50" customFormat="1" ht="6" customHeight="1" x14ac:dyDescent="0.2">
      <c r="A19" s="276"/>
      <c r="B19" s="131"/>
    </row>
    <row r="20" spans="1:2" s="50" customFormat="1" ht="13.5" customHeight="1" x14ac:dyDescent="0.2">
      <c r="A20" s="276" t="s">
        <v>237</v>
      </c>
      <c r="B20" s="105"/>
    </row>
    <row r="21" spans="1:2" s="50" customFormat="1" ht="6" customHeight="1" x14ac:dyDescent="0.2">
      <c r="A21" s="96"/>
      <c r="B21" s="129"/>
    </row>
    <row r="22" spans="1:2" s="50" customFormat="1" ht="13.5" customHeight="1" x14ac:dyDescent="0.2">
      <c r="A22" s="168" t="s">
        <v>1048</v>
      </c>
      <c r="B22" s="134">
        <f>+B24+B26+B28+B30+B32+B34+B36</f>
        <v>0</v>
      </c>
    </row>
    <row r="23" spans="1:2" s="50" customFormat="1" ht="6" customHeight="1" x14ac:dyDescent="0.2">
      <c r="A23" s="101"/>
      <c r="B23" s="130"/>
    </row>
    <row r="24" spans="1:2" s="50" customFormat="1" ht="13.5" customHeight="1" x14ac:dyDescent="0.2">
      <c r="A24" s="276" t="s">
        <v>1049</v>
      </c>
      <c r="B24" s="130"/>
    </row>
    <row r="25" spans="1:2" s="50" customFormat="1" ht="6" customHeight="1" x14ac:dyDescent="0.2">
      <c r="A25" s="276"/>
      <c r="B25" s="130"/>
    </row>
    <row r="26" spans="1:2" s="50" customFormat="1" ht="13.5" customHeight="1" x14ac:dyDescent="0.2">
      <c r="A26" s="276" t="s">
        <v>1050</v>
      </c>
      <c r="B26" s="130"/>
    </row>
    <row r="27" spans="1:2" s="50" customFormat="1" ht="6" customHeight="1" x14ac:dyDescent="0.2">
      <c r="A27" s="276"/>
      <c r="B27" s="130"/>
    </row>
    <row r="28" spans="1:2" s="50" customFormat="1" ht="13.5" customHeight="1" x14ac:dyDescent="0.2">
      <c r="A28" s="276" t="s">
        <v>1051</v>
      </c>
      <c r="B28" s="130"/>
    </row>
    <row r="29" spans="1:2" s="50" customFormat="1" ht="6" customHeight="1" x14ac:dyDescent="0.2">
      <c r="A29" s="276"/>
      <c r="B29" s="130"/>
    </row>
    <row r="30" spans="1:2" s="50" customFormat="1" ht="13.5" customHeight="1" x14ac:dyDescent="0.2">
      <c r="A30" s="276" t="s">
        <v>218</v>
      </c>
      <c r="B30" s="130"/>
    </row>
    <row r="31" spans="1:2" s="50" customFormat="1" ht="6" customHeight="1" x14ac:dyDescent="0.2">
      <c r="A31" s="276"/>
      <c r="B31" s="130"/>
    </row>
    <row r="32" spans="1:2" s="50" customFormat="1" ht="13.5" customHeight="1" x14ac:dyDescent="0.2">
      <c r="A32" s="276" t="s">
        <v>1103</v>
      </c>
      <c r="B32" s="134"/>
    </row>
    <row r="33" spans="1:2" s="50" customFormat="1" ht="6" customHeight="1" x14ac:dyDescent="0.2">
      <c r="A33" s="276"/>
      <c r="B33" s="129"/>
    </row>
    <row r="34" spans="1:2" s="50" customFormat="1" ht="13.5" customHeight="1" x14ac:dyDescent="0.2">
      <c r="A34" s="276" t="s">
        <v>1053</v>
      </c>
      <c r="B34" s="129"/>
    </row>
    <row r="35" spans="1:2" s="50" customFormat="1" ht="6" customHeight="1" x14ac:dyDescent="0.2">
      <c r="A35" s="276"/>
      <c r="B35" s="129"/>
    </row>
    <row r="36" spans="1:2" s="50" customFormat="1" ht="13.5" customHeight="1" x14ac:dyDescent="0.2">
      <c r="A36" s="276" t="s">
        <v>1054</v>
      </c>
      <c r="B36" s="131"/>
    </row>
    <row r="37" spans="1:2" s="50" customFormat="1" ht="6" customHeight="1" x14ac:dyDescent="0.2">
      <c r="A37" s="96" t="s">
        <v>721</v>
      </c>
      <c r="B37" s="129"/>
    </row>
    <row r="38" spans="1:2" s="50" customFormat="1" ht="13.5" customHeight="1" x14ac:dyDescent="0.2">
      <c r="A38" s="168" t="s">
        <v>1055</v>
      </c>
      <c r="B38" s="169">
        <v>0</v>
      </c>
    </row>
    <row r="39" spans="1:2" s="50" customFormat="1" ht="6" customHeight="1" x14ac:dyDescent="0.2">
      <c r="A39" s="101"/>
      <c r="B39" s="134"/>
    </row>
    <row r="40" spans="1:2" s="50" customFormat="1" ht="13.5" customHeight="1" x14ac:dyDescent="0.2">
      <c r="A40" s="168" t="s">
        <v>1056</v>
      </c>
      <c r="B40" s="169">
        <f>+B42+B44</f>
        <v>0</v>
      </c>
    </row>
    <row r="41" spans="1:2" s="50" customFormat="1" ht="6" customHeight="1" x14ac:dyDescent="0.2">
      <c r="A41" s="168"/>
      <c r="B41" s="169"/>
    </row>
    <row r="42" spans="1:2" s="50" customFormat="1" ht="13.5" customHeight="1" x14ac:dyDescent="0.2">
      <c r="A42" s="276" t="s">
        <v>225</v>
      </c>
      <c r="B42" s="169"/>
    </row>
    <row r="43" spans="1:2" s="50" customFormat="1" ht="6" customHeight="1" x14ac:dyDescent="0.2">
      <c r="A43" s="276"/>
      <c r="B43" s="169"/>
    </row>
    <row r="44" spans="1:2" s="50" customFormat="1" ht="13.5" customHeight="1" x14ac:dyDescent="0.2">
      <c r="A44" s="276" t="s">
        <v>227</v>
      </c>
      <c r="B44" s="169"/>
    </row>
    <row r="45" spans="1:2" s="50" customFormat="1" ht="6" customHeight="1" x14ac:dyDescent="0.2">
      <c r="A45" s="101"/>
      <c r="B45" s="169"/>
    </row>
    <row r="46" spans="1:2" s="50" customFormat="1" ht="13.5" customHeight="1" x14ac:dyDescent="0.2">
      <c r="A46" s="168" t="s">
        <v>1057</v>
      </c>
      <c r="B46" s="169">
        <f>+B48+B50+B52+B54</f>
        <v>0</v>
      </c>
    </row>
    <row r="47" spans="1:2" s="50" customFormat="1" ht="6" customHeight="1" x14ac:dyDescent="0.2">
      <c r="A47" s="168"/>
      <c r="B47" s="169"/>
    </row>
    <row r="48" spans="1:2" s="50" customFormat="1" ht="13.5" customHeight="1" x14ac:dyDescent="0.2">
      <c r="A48" s="276" t="s">
        <v>232</v>
      </c>
      <c r="B48" s="169"/>
    </row>
    <row r="49" spans="1:2" s="50" customFormat="1" ht="6" customHeight="1" x14ac:dyDescent="0.2">
      <c r="A49" s="276"/>
      <c r="B49" s="169"/>
    </row>
    <row r="50" spans="1:2" s="50" customFormat="1" ht="13.5" customHeight="1" x14ac:dyDescent="0.2">
      <c r="A50" s="276" t="s">
        <v>1058</v>
      </c>
      <c r="B50" s="169"/>
    </row>
    <row r="51" spans="1:2" s="50" customFormat="1" ht="8.1" customHeight="1" x14ac:dyDescent="0.2">
      <c r="A51" s="276"/>
      <c r="B51" s="134"/>
    </row>
    <row r="52" spans="1:2" s="50" customFormat="1" ht="13.5" customHeight="1" x14ac:dyDescent="0.2">
      <c r="A52" s="276" t="s">
        <v>1059</v>
      </c>
      <c r="B52" s="134"/>
    </row>
    <row r="53" spans="1:2" s="50" customFormat="1" ht="6" customHeight="1" x14ac:dyDescent="0.2">
      <c r="A53" s="276"/>
      <c r="B53" s="134"/>
    </row>
    <row r="54" spans="1:2" s="50" customFormat="1" ht="13.5" customHeight="1" x14ac:dyDescent="0.2">
      <c r="A54" s="276" t="s">
        <v>236</v>
      </c>
      <c r="B54" s="134"/>
    </row>
    <row r="55" spans="1:2" s="50" customFormat="1" ht="13.5" customHeight="1" x14ac:dyDescent="0.2">
      <c r="A55" s="168" t="s">
        <v>1076</v>
      </c>
      <c r="B55" s="169">
        <v>0</v>
      </c>
    </row>
    <row r="56" spans="1:2" s="50" customFormat="1" ht="6" customHeight="1" x14ac:dyDescent="0.2">
      <c r="A56" s="168"/>
      <c r="B56" s="169"/>
    </row>
    <row r="57" spans="1:2" s="50" customFormat="1" ht="13.5" customHeight="1" x14ac:dyDescent="0.2">
      <c r="A57" s="168" t="s">
        <v>1060</v>
      </c>
      <c r="B57" s="169">
        <f>+B59</f>
        <v>0</v>
      </c>
    </row>
    <row r="58" spans="1:2" s="50" customFormat="1" ht="6" customHeight="1" x14ac:dyDescent="0.2">
      <c r="A58" s="168"/>
      <c r="B58" s="169"/>
    </row>
    <row r="59" spans="1:2" s="50" customFormat="1" ht="13.5" customHeight="1" x14ac:dyDescent="0.2">
      <c r="A59" s="276" t="s">
        <v>283</v>
      </c>
      <c r="B59" s="169"/>
    </row>
    <row r="60" spans="1:2" s="50" customFormat="1" ht="8.1" customHeight="1" x14ac:dyDescent="0.2">
      <c r="A60" s="168"/>
      <c r="B60" s="129"/>
    </row>
    <row r="61" spans="1:2" s="50" customFormat="1" ht="13.5" customHeight="1" thickBot="1" x14ac:dyDescent="0.25">
      <c r="A61" s="132" t="s">
        <v>1029</v>
      </c>
      <c r="B61" s="136">
        <f>+B10+B22+B38+B40+B46+B55+B57</f>
        <v>0</v>
      </c>
    </row>
    <row r="62" spans="1:2" s="50" customFormat="1" ht="12.95" customHeight="1" x14ac:dyDescent="0.2">
      <c r="A62" s="109"/>
      <c r="B62" s="133"/>
    </row>
    <row r="63" spans="1:2" s="50" customFormat="1" x14ac:dyDescent="0.2">
      <c r="A63" s="109"/>
      <c r="B63" s="133"/>
    </row>
    <row r="64" spans="1:2" s="50" customFormat="1" x14ac:dyDescent="0.2">
      <c r="A64" s="109"/>
      <c r="B64" s="133"/>
    </row>
    <row r="65" spans="1:2" s="50" customFormat="1" x14ac:dyDescent="0.2">
      <c r="A65" s="109"/>
      <c r="B65" s="133"/>
    </row>
    <row r="66" spans="1:2" s="50" customFormat="1" x14ac:dyDescent="0.2">
      <c r="A66" s="109"/>
      <c r="B66" s="133"/>
    </row>
    <row r="67" spans="1:2" s="50" customFormat="1" x14ac:dyDescent="0.2">
      <c r="A67" s="109"/>
      <c r="B67" s="133"/>
    </row>
    <row r="68" spans="1:2" s="50" customFormat="1" x14ac:dyDescent="0.2">
      <c r="A68" s="109"/>
      <c r="B68" s="133"/>
    </row>
    <row r="69" spans="1:2" s="50" customFormat="1" x14ac:dyDescent="0.2">
      <c r="A69" s="109"/>
      <c r="B69" s="133"/>
    </row>
    <row r="70" spans="1:2" s="50" customFormat="1" x14ac:dyDescent="0.2">
      <c r="A70" s="109"/>
      <c r="B70" s="133"/>
    </row>
    <row r="71" spans="1:2" s="50" customFormat="1" x14ac:dyDescent="0.2">
      <c r="A71" s="109"/>
      <c r="B71" s="133"/>
    </row>
    <row r="72" spans="1:2" s="50" customFormat="1" x14ac:dyDescent="0.2">
      <c r="A72" s="109"/>
      <c r="B72" s="133"/>
    </row>
    <row r="73" spans="1:2" s="50" customFormat="1" x14ac:dyDescent="0.2">
      <c r="A73" s="109"/>
      <c r="B73" s="133"/>
    </row>
    <row r="74" spans="1:2" s="50" customFormat="1" x14ac:dyDescent="0.2">
      <c r="A74" s="109"/>
      <c r="B74" s="133"/>
    </row>
    <row r="75" spans="1:2" s="50" customFormat="1" x14ac:dyDescent="0.2">
      <c r="A75" s="109"/>
      <c r="B75" s="133"/>
    </row>
    <row r="76" spans="1:2" s="50" customFormat="1" x14ac:dyDescent="0.2">
      <c r="A76" s="109"/>
      <c r="B76" s="133"/>
    </row>
    <row r="77" spans="1:2" s="50" customFormat="1" x14ac:dyDescent="0.2">
      <c r="A77" s="109"/>
      <c r="B77" s="133"/>
    </row>
    <row r="78" spans="1:2" s="50" customFormat="1" x14ac:dyDescent="0.2">
      <c r="A78" s="109"/>
      <c r="B78" s="133"/>
    </row>
    <row r="79" spans="1:2" s="50" customFormat="1" x14ac:dyDescent="0.2">
      <c r="A79" s="109"/>
      <c r="B79" s="133"/>
    </row>
    <row r="80" spans="1:2" s="50" customFormat="1" x14ac:dyDescent="0.2">
      <c r="A80" s="109"/>
      <c r="B80" s="133"/>
    </row>
    <row r="81" spans="1:2" s="50" customFormat="1" x14ac:dyDescent="0.2">
      <c r="A81" s="109"/>
      <c r="B81" s="133"/>
    </row>
    <row r="82" spans="1:2" s="50" customFormat="1" x14ac:dyDescent="0.2">
      <c r="A82" s="109"/>
      <c r="B82" s="133"/>
    </row>
    <row r="83" spans="1:2" s="50" customFormat="1" x14ac:dyDescent="0.2">
      <c r="A83" s="133"/>
      <c r="B83" s="133"/>
    </row>
    <row r="84" spans="1:2" s="50" customFormat="1" x14ac:dyDescent="0.2">
      <c r="A84" s="133"/>
      <c r="B84" s="133"/>
    </row>
    <row r="85" spans="1:2" s="50" customFormat="1" x14ac:dyDescent="0.2">
      <c r="A85" s="133"/>
      <c r="B85" s="133"/>
    </row>
    <row r="86" spans="1:2" s="50" customFormat="1" x14ac:dyDescent="0.2">
      <c r="A86" s="133"/>
      <c r="B86" s="133"/>
    </row>
    <row r="87" spans="1:2" s="50" customFormat="1" x14ac:dyDescent="0.2">
      <c r="A87" s="133"/>
      <c r="B87" s="133"/>
    </row>
    <row r="88" spans="1:2" s="50" customFormat="1" x14ac:dyDescent="0.2">
      <c r="A88" s="133"/>
      <c r="B88" s="133"/>
    </row>
    <row r="89" spans="1:2" s="50" customFormat="1" x14ac:dyDescent="0.2">
      <c r="A89" s="133"/>
      <c r="B89" s="133"/>
    </row>
    <row r="90" spans="1:2" s="50" customFormat="1" x14ac:dyDescent="0.2">
      <c r="A90" s="133"/>
      <c r="B90" s="133"/>
    </row>
    <row r="91" spans="1:2" s="50" customFormat="1" x14ac:dyDescent="0.2">
      <c r="A91" s="133"/>
      <c r="B91" s="133"/>
    </row>
    <row r="92" spans="1:2" s="50" customFormat="1" x14ac:dyDescent="0.2">
      <c r="A92" s="133"/>
      <c r="B92" s="133"/>
    </row>
    <row r="93" spans="1:2" s="50" customFormat="1" x14ac:dyDescent="0.2">
      <c r="A93" s="133"/>
      <c r="B93" s="133"/>
    </row>
    <row r="94" spans="1:2" s="50" customFormat="1" x14ac:dyDescent="0.2">
      <c r="A94" s="133"/>
      <c r="B94" s="133"/>
    </row>
    <row r="95" spans="1:2" s="50" customFormat="1" x14ac:dyDescent="0.2">
      <c r="A95" s="133"/>
      <c r="B95" s="133"/>
    </row>
    <row r="96" spans="1:2" s="50" customFormat="1" x14ac:dyDescent="0.2">
      <c r="A96" s="133"/>
      <c r="B96" s="133"/>
    </row>
    <row r="97" spans="1:2" x14ac:dyDescent="0.2">
      <c r="A97" s="133"/>
      <c r="B97" s="133"/>
    </row>
    <row r="98" spans="1:2" x14ac:dyDescent="0.2">
      <c r="A98" s="133"/>
      <c r="B98" s="133"/>
    </row>
    <row r="99" spans="1:2" x14ac:dyDescent="0.2">
      <c r="A99" s="133"/>
      <c r="B99" s="133"/>
    </row>
  </sheetData>
  <sheetProtection selectLockedCells="1"/>
  <mergeCells count="4">
    <mergeCell ref="A4:B4"/>
    <mergeCell ref="A1:B1"/>
    <mergeCell ref="A2:B2"/>
    <mergeCell ref="A3:B3"/>
  </mergeCells>
  <phoneticPr fontId="0" type="noConversion"/>
  <printOptions horizontalCentered="1"/>
  <pageMargins left="0.39370078740157483" right="0.51181102362204722" top="0.57999999999999996" bottom="0.98425196850393704" header="0" footer="0"/>
  <pageSetup scale="80" orientation="portrait" horizontalDpi="180" verticalDpi="18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H65"/>
  <sheetViews>
    <sheetView showGridLines="0" showZeros="0" topLeftCell="A19" workbookViewId="0">
      <selection activeCell="E45" sqref="E45"/>
    </sheetView>
  </sheetViews>
  <sheetFormatPr baseColWidth="10" defaultColWidth="9.140625" defaultRowHeight="12.75" x14ac:dyDescent="0.2"/>
  <cols>
    <col min="1" max="1" width="36.140625" style="1" customWidth="1"/>
    <col min="2" max="4" width="13.7109375" style="1" customWidth="1"/>
    <col min="5" max="5" width="35.7109375" style="1" customWidth="1"/>
    <col min="6" max="8" width="13.7109375" style="1" customWidth="1"/>
    <col min="9" max="256" width="11.42578125" style="1" customWidth="1"/>
    <col min="257" max="16384" width="9.140625" style="1"/>
  </cols>
  <sheetData>
    <row r="1" spans="1:8" s="50" customFormat="1" x14ac:dyDescent="0.2">
      <c r="A1" s="504" t="s">
        <v>706</v>
      </c>
      <c r="B1" s="504"/>
      <c r="C1" s="504"/>
      <c r="D1" s="504"/>
      <c r="E1" s="504"/>
      <c r="F1" s="504"/>
      <c r="G1" s="504"/>
      <c r="H1" s="504"/>
    </row>
    <row r="2" spans="1:8" s="50" customFormat="1" x14ac:dyDescent="0.2">
      <c r="A2" s="504" t="s">
        <v>707</v>
      </c>
      <c r="B2" s="504"/>
      <c r="C2" s="504"/>
      <c r="D2" s="504"/>
      <c r="E2" s="504"/>
      <c r="F2" s="504"/>
      <c r="G2" s="504"/>
      <c r="H2" s="504"/>
    </row>
    <row r="3" spans="1:8" s="50" customFormat="1" ht="12.75" customHeight="1" x14ac:dyDescent="0.2">
      <c r="A3" s="504" t="s">
        <v>1104</v>
      </c>
      <c r="B3" s="504"/>
      <c r="C3" s="504"/>
      <c r="D3" s="504"/>
      <c r="E3" s="504"/>
      <c r="F3" s="504"/>
      <c r="G3" s="504"/>
      <c r="H3" s="504"/>
    </row>
    <row r="4" spans="1:8" s="50" customFormat="1" ht="12.95" customHeight="1" x14ac:dyDescent="0.2">
      <c r="A4" s="25"/>
      <c r="B4" s="25"/>
      <c r="C4" s="25"/>
      <c r="D4" s="25"/>
      <c r="E4" s="416"/>
      <c r="F4" s="25"/>
      <c r="G4" s="25"/>
      <c r="H4" s="25"/>
    </row>
    <row r="5" spans="1:8" s="82" customFormat="1" ht="13.5" thickBot="1" x14ac:dyDescent="0.3">
      <c r="A5" s="22" t="s">
        <v>1105</v>
      </c>
      <c r="B5" s="252"/>
      <c r="C5" s="252"/>
      <c r="D5" s="252"/>
      <c r="E5" s="22" t="s">
        <v>1106</v>
      </c>
      <c r="F5" s="252"/>
      <c r="G5" s="252"/>
      <c r="H5" s="22" t="s">
        <v>1107</v>
      </c>
    </row>
    <row r="6" spans="1:8" s="82" customFormat="1" x14ac:dyDescent="0.25">
      <c r="A6" s="561" t="s">
        <v>1108</v>
      </c>
      <c r="B6" s="137" t="s">
        <v>1109</v>
      </c>
      <c r="C6" s="137" t="s">
        <v>1110</v>
      </c>
      <c r="D6" s="138"/>
      <c r="E6" s="561" t="s">
        <v>861</v>
      </c>
      <c r="F6" s="137" t="s">
        <v>1109</v>
      </c>
      <c r="G6" s="137" t="s">
        <v>1110</v>
      </c>
      <c r="H6" s="419"/>
    </row>
    <row r="7" spans="1:8" s="82" customFormat="1" x14ac:dyDescent="0.25">
      <c r="A7" s="562"/>
      <c r="B7" s="91" t="s">
        <v>1111</v>
      </c>
      <c r="C7" s="91" t="s">
        <v>1111</v>
      </c>
      <c r="D7" s="139" t="s">
        <v>1112</v>
      </c>
      <c r="E7" s="562"/>
      <c r="F7" s="91" t="s">
        <v>1111</v>
      </c>
      <c r="G7" s="91" t="s">
        <v>1113</v>
      </c>
      <c r="H7" s="94" t="s">
        <v>1112</v>
      </c>
    </row>
    <row r="8" spans="1:8" s="82" customFormat="1" x14ac:dyDescent="0.25">
      <c r="A8" s="563"/>
      <c r="B8" s="20"/>
      <c r="C8" s="20"/>
      <c r="D8" s="140"/>
      <c r="E8" s="563"/>
      <c r="F8" s="20"/>
      <c r="G8" s="20"/>
      <c r="H8" s="418"/>
    </row>
    <row r="9" spans="1:8" s="83" customFormat="1" ht="15" customHeight="1" x14ac:dyDescent="0.15">
      <c r="A9" s="96"/>
      <c r="B9" s="51"/>
      <c r="C9" s="51"/>
      <c r="D9" s="141"/>
      <c r="E9" s="96"/>
      <c r="F9" s="41"/>
      <c r="G9" s="41"/>
      <c r="H9" s="142"/>
    </row>
    <row r="10" spans="1:8" s="83" customFormat="1" ht="15" customHeight="1" x14ac:dyDescent="0.2">
      <c r="A10" s="292" t="s">
        <v>1114</v>
      </c>
      <c r="B10" s="260"/>
      <c r="C10" s="260"/>
      <c r="D10" s="424"/>
      <c r="E10" s="292" t="s">
        <v>1115</v>
      </c>
      <c r="F10" s="260"/>
      <c r="G10" s="260"/>
      <c r="H10" s="261"/>
    </row>
    <row r="11" spans="1:8" s="83" customFormat="1" ht="15" customHeight="1" x14ac:dyDescent="0.2">
      <c r="A11" s="289" t="s">
        <v>12</v>
      </c>
      <c r="B11" s="260"/>
      <c r="C11" s="260"/>
      <c r="D11" s="468">
        <f>SUM(B11-C11)</f>
        <v>0</v>
      </c>
      <c r="E11" s="289" t="s">
        <v>12</v>
      </c>
      <c r="F11" s="260"/>
      <c r="G11" s="260"/>
      <c r="H11" s="468">
        <f>G11-F11</f>
        <v>0</v>
      </c>
    </row>
    <row r="12" spans="1:8" s="83" customFormat="1" ht="15" customHeight="1" x14ac:dyDescent="0.2">
      <c r="A12" s="289" t="s">
        <v>37</v>
      </c>
      <c r="B12" s="260"/>
      <c r="C12" s="260"/>
      <c r="D12" s="468">
        <f>SUM(B12-C12)</f>
        <v>0</v>
      </c>
      <c r="E12" s="289" t="s">
        <v>37</v>
      </c>
      <c r="F12" s="260"/>
      <c r="G12" s="260"/>
      <c r="H12" s="468">
        <f>G12-F12</f>
        <v>0</v>
      </c>
    </row>
    <row r="13" spans="1:8" s="83" customFormat="1" ht="15" customHeight="1" x14ac:dyDescent="0.2">
      <c r="A13" s="289" t="s">
        <v>61</v>
      </c>
      <c r="B13" s="260"/>
      <c r="C13" s="260"/>
      <c r="D13" s="468">
        <f>SUM(B13-C13)</f>
        <v>0</v>
      </c>
      <c r="E13" s="289" t="s">
        <v>61</v>
      </c>
      <c r="F13" s="260"/>
      <c r="G13" s="260"/>
      <c r="H13" s="468">
        <f>G13-F13</f>
        <v>0</v>
      </c>
    </row>
    <row r="14" spans="1:8" s="83" customFormat="1" ht="15" customHeight="1" x14ac:dyDescent="0.2">
      <c r="A14" s="276" t="s">
        <v>112</v>
      </c>
      <c r="B14" s="260"/>
      <c r="C14" s="260"/>
      <c r="D14" s="468">
        <f>SUM(B14-C14)</f>
        <v>0</v>
      </c>
      <c r="E14" s="276" t="s">
        <v>112</v>
      </c>
      <c r="F14" s="260"/>
      <c r="G14" s="260"/>
      <c r="H14" s="468">
        <f>G14-F14</f>
        <v>0</v>
      </c>
    </row>
    <row r="15" spans="1:8" s="83" customFormat="1" ht="5.25" customHeight="1" x14ac:dyDescent="0.2">
      <c r="A15" s="276"/>
      <c r="B15" s="260"/>
      <c r="C15" s="260"/>
      <c r="D15" s="468"/>
      <c r="E15" s="276"/>
      <c r="F15" s="260"/>
      <c r="G15" s="260"/>
      <c r="H15" s="469"/>
    </row>
    <row r="16" spans="1:8" s="83" customFormat="1" ht="10.5" customHeight="1" x14ac:dyDescent="0.2">
      <c r="A16" s="276" t="s">
        <v>124</v>
      </c>
      <c r="B16" s="260"/>
      <c r="C16" s="260"/>
      <c r="D16" s="468">
        <f>SUM(B16-C16)</f>
        <v>0</v>
      </c>
      <c r="E16" s="276" t="s">
        <v>124</v>
      </c>
      <c r="F16" s="260"/>
      <c r="G16" s="260"/>
      <c r="H16" s="468">
        <f>G16-F16</f>
        <v>0</v>
      </c>
    </row>
    <row r="17" spans="1:8" s="83" customFormat="1" ht="5.25" customHeight="1" x14ac:dyDescent="0.2">
      <c r="A17" s="276"/>
      <c r="B17" s="260"/>
      <c r="C17" s="260"/>
      <c r="D17" s="468"/>
      <c r="E17" s="276"/>
      <c r="F17" s="260"/>
      <c r="G17" s="260"/>
      <c r="H17" s="469"/>
    </row>
    <row r="18" spans="1:8" s="83" customFormat="1" ht="11.25" customHeight="1" x14ac:dyDescent="0.2">
      <c r="A18" s="276" t="s">
        <v>145</v>
      </c>
      <c r="B18" s="260"/>
      <c r="C18" s="260"/>
      <c r="D18" s="468">
        <f>SUM(B18-C18)</f>
        <v>0</v>
      </c>
      <c r="E18" s="276" t="s">
        <v>145</v>
      </c>
      <c r="F18" s="260"/>
      <c r="G18" s="260"/>
      <c r="H18" s="468">
        <f>G18-F18</f>
        <v>0</v>
      </c>
    </row>
    <row r="19" spans="1:8" s="83" customFormat="1" ht="4.5" customHeight="1" x14ac:dyDescent="0.2">
      <c r="A19" s="276"/>
      <c r="B19" s="260"/>
      <c r="C19" s="260"/>
      <c r="D19" s="468"/>
      <c r="E19" s="276"/>
      <c r="F19" s="260"/>
      <c r="G19" s="260"/>
      <c r="H19" s="469"/>
    </row>
    <row r="20" spans="1:8" s="83" customFormat="1" ht="9.75" customHeight="1" x14ac:dyDescent="0.2">
      <c r="A20" s="276" t="s">
        <v>163</v>
      </c>
      <c r="B20" s="260"/>
      <c r="C20" s="260"/>
      <c r="D20" s="468">
        <f>SUM(B20-C20)</f>
        <v>0</v>
      </c>
      <c r="E20" s="276" t="s">
        <v>163</v>
      </c>
      <c r="F20" s="260"/>
      <c r="G20" s="260"/>
      <c r="H20" s="468">
        <f>G20-F20</f>
        <v>0</v>
      </c>
    </row>
    <row r="21" spans="1:8" s="83" customFormat="1" ht="4.5" customHeight="1" x14ac:dyDescent="0.2">
      <c r="A21" s="276"/>
      <c r="B21" s="260"/>
      <c r="C21" s="260"/>
      <c r="D21" s="468"/>
      <c r="E21" s="276"/>
      <c r="F21" s="260"/>
      <c r="G21" s="260"/>
      <c r="H21" s="469"/>
    </row>
    <row r="22" spans="1:8" s="83" customFormat="1" ht="11.25" customHeight="1" x14ac:dyDescent="0.2">
      <c r="A22" s="292" t="s">
        <v>1116</v>
      </c>
      <c r="B22" s="260"/>
      <c r="C22" s="260"/>
      <c r="D22" s="424"/>
      <c r="E22" s="292" t="s">
        <v>1117</v>
      </c>
      <c r="F22" s="260"/>
      <c r="G22" s="260"/>
      <c r="H22" s="261"/>
    </row>
    <row r="23" spans="1:8" s="83" customFormat="1" ht="15" customHeight="1" x14ac:dyDescent="0.2">
      <c r="A23" s="289" t="s">
        <v>169</v>
      </c>
      <c r="B23" s="260"/>
      <c r="C23" s="260"/>
      <c r="D23" s="468">
        <f>SUM(B23-C23)</f>
        <v>0</v>
      </c>
      <c r="E23" s="289" t="s">
        <v>169</v>
      </c>
      <c r="F23" s="260"/>
      <c r="G23" s="260"/>
      <c r="H23" s="468">
        <f>G23-F23</f>
        <v>0</v>
      </c>
    </row>
    <row r="24" spans="1:8" s="83" customFormat="1" ht="15" customHeight="1" x14ac:dyDescent="0.2">
      <c r="A24" s="276" t="s">
        <v>198</v>
      </c>
      <c r="B24" s="260"/>
      <c r="C24" s="260"/>
      <c r="D24" s="468">
        <f>SUM(B24-C24)</f>
        <v>0</v>
      </c>
      <c r="E24" s="276" t="s">
        <v>198</v>
      </c>
      <c r="F24" s="260"/>
      <c r="G24" s="260"/>
      <c r="H24" s="468">
        <f>G24-F24</f>
        <v>0</v>
      </c>
    </row>
    <row r="25" spans="1:8" s="83" customFormat="1" ht="15" customHeight="1" x14ac:dyDescent="0.2">
      <c r="A25" s="276" t="s">
        <v>1118</v>
      </c>
      <c r="B25" s="260"/>
      <c r="C25" s="260"/>
      <c r="D25" s="468">
        <f>SUM(B25-C25)</f>
        <v>0</v>
      </c>
      <c r="E25" s="276" t="s">
        <v>1118</v>
      </c>
      <c r="F25" s="260"/>
      <c r="G25" s="260"/>
      <c r="H25" s="468">
        <f>G25-F25</f>
        <v>0</v>
      </c>
    </row>
    <row r="26" spans="1:8" s="83" customFormat="1" ht="6.75" customHeight="1" x14ac:dyDescent="0.2">
      <c r="A26" s="276"/>
      <c r="B26" s="260"/>
      <c r="C26" s="260"/>
      <c r="D26" s="468"/>
      <c r="E26" s="276"/>
      <c r="F26" s="260"/>
      <c r="G26" s="260"/>
      <c r="H26" s="468"/>
    </row>
    <row r="27" spans="1:8" s="83" customFormat="1" ht="12" customHeight="1" x14ac:dyDescent="0.2">
      <c r="A27" s="292" t="s">
        <v>1119</v>
      </c>
      <c r="B27" s="260"/>
      <c r="C27" s="260"/>
      <c r="D27" s="424"/>
      <c r="E27" s="292" t="s">
        <v>1120</v>
      </c>
      <c r="F27" s="260"/>
      <c r="G27" s="260"/>
      <c r="H27" s="261"/>
    </row>
    <row r="28" spans="1:8" s="83" customFormat="1" ht="15" customHeight="1" x14ac:dyDescent="0.2">
      <c r="A28" s="276" t="s">
        <v>289</v>
      </c>
      <c r="B28" s="260"/>
      <c r="C28" s="260"/>
      <c r="D28" s="468">
        <f>C28-B28</f>
        <v>0</v>
      </c>
      <c r="E28" s="276" t="s">
        <v>289</v>
      </c>
      <c r="F28" s="260"/>
      <c r="G28" s="260"/>
      <c r="H28" s="468">
        <f>F28-G28</f>
        <v>0</v>
      </c>
    </row>
    <row r="29" spans="1:8" s="83" customFormat="1" ht="15" customHeight="1" x14ac:dyDescent="0.2">
      <c r="A29" s="276" t="s">
        <v>345</v>
      </c>
      <c r="B29" s="260"/>
      <c r="C29" s="260"/>
      <c r="D29" s="468">
        <f>C29-B29</f>
        <v>0</v>
      </c>
      <c r="E29" s="276" t="s">
        <v>345</v>
      </c>
      <c r="F29" s="260"/>
      <c r="G29" s="260"/>
      <c r="H29" s="468">
        <f>F29-G29</f>
        <v>0</v>
      </c>
    </row>
    <row r="30" spans="1:8" s="83" customFormat="1" ht="15" customHeight="1" x14ac:dyDescent="0.2">
      <c r="A30" s="276" t="s">
        <v>367</v>
      </c>
      <c r="B30" s="260"/>
      <c r="C30" s="260"/>
      <c r="D30" s="468">
        <f>C30-B30</f>
        <v>0</v>
      </c>
      <c r="E30" s="276" t="s">
        <v>367</v>
      </c>
      <c r="F30" s="260"/>
      <c r="G30" s="260"/>
      <c r="H30" s="468">
        <f>F30-G30</f>
        <v>0</v>
      </c>
    </row>
    <row r="31" spans="1:8" s="83" customFormat="1" ht="15" customHeight="1" x14ac:dyDescent="0.2">
      <c r="A31" s="276" t="s">
        <v>381</v>
      </c>
      <c r="B31" s="260"/>
      <c r="C31" s="260"/>
      <c r="D31" s="468">
        <f>C31-B31</f>
        <v>0</v>
      </c>
      <c r="E31" s="276" t="s">
        <v>381</v>
      </c>
      <c r="F31" s="260"/>
      <c r="G31" s="260"/>
      <c r="H31" s="468">
        <f>F31-G31</f>
        <v>0</v>
      </c>
    </row>
    <row r="32" spans="1:8" s="83" customFormat="1" ht="15" customHeight="1" x14ac:dyDescent="0.2">
      <c r="A32" s="276" t="s">
        <v>163</v>
      </c>
      <c r="B32" s="260"/>
      <c r="C32" s="260"/>
      <c r="D32" s="468">
        <f>C32-B32</f>
        <v>0</v>
      </c>
      <c r="E32" s="276" t="s">
        <v>163</v>
      </c>
      <c r="F32" s="260"/>
      <c r="G32" s="260"/>
      <c r="H32" s="468">
        <f>F32-G32</f>
        <v>0</v>
      </c>
    </row>
    <row r="33" spans="1:8" s="83" customFormat="1" ht="15" customHeight="1" x14ac:dyDescent="0.2">
      <c r="A33" s="292" t="s">
        <v>1121</v>
      </c>
      <c r="B33" s="260"/>
      <c r="C33" s="260"/>
      <c r="D33" s="424"/>
      <c r="E33" s="292" t="s">
        <v>1122</v>
      </c>
      <c r="F33" s="260"/>
      <c r="G33" s="260"/>
      <c r="H33" s="261"/>
    </row>
    <row r="34" spans="1:8" s="83" customFormat="1" ht="15" customHeight="1" x14ac:dyDescent="0.2">
      <c r="A34" s="290" t="s">
        <v>1123</v>
      </c>
      <c r="B34" s="260"/>
      <c r="C34" s="260"/>
      <c r="D34" s="468">
        <f>C34-B34</f>
        <v>0</v>
      </c>
      <c r="E34" s="290" t="s">
        <v>1123</v>
      </c>
      <c r="F34" s="260"/>
      <c r="G34" s="260"/>
      <c r="H34" s="468">
        <f>F34-G34</f>
        <v>0</v>
      </c>
    </row>
    <row r="35" spans="1:8" s="83" customFormat="1" ht="15" customHeight="1" x14ac:dyDescent="0.2">
      <c r="A35" s="290" t="s">
        <v>1124</v>
      </c>
      <c r="B35" s="260"/>
      <c r="C35" s="260"/>
      <c r="D35" s="468">
        <f>C35-B35</f>
        <v>0</v>
      </c>
      <c r="E35" s="290" t="s">
        <v>1124</v>
      </c>
      <c r="F35" s="260"/>
      <c r="G35" s="260"/>
      <c r="H35" s="468">
        <f>F35-G35</f>
        <v>0</v>
      </c>
    </row>
    <row r="36" spans="1:8" s="83" customFormat="1" ht="15" customHeight="1" x14ac:dyDescent="0.2">
      <c r="A36" s="290" t="s">
        <v>490</v>
      </c>
      <c r="B36" s="260"/>
      <c r="C36" s="260"/>
      <c r="D36" s="468">
        <f>C36-B36</f>
        <v>0</v>
      </c>
      <c r="E36" s="290" t="s">
        <v>490</v>
      </c>
      <c r="F36" s="260"/>
      <c r="G36" s="260"/>
      <c r="H36" s="468">
        <f>F36-G36</f>
        <v>0</v>
      </c>
    </row>
    <row r="37" spans="1:8" s="83" customFormat="1" ht="15" customHeight="1" x14ac:dyDescent="0.2">
      <c r="A37" s="291" t="s">
        <v>163</v>
      </c>
      <c r="B37" s="260"/>
      <c r="C37" s="260"/>
      <c r="D37" s="468">
        <f>C37-B37</f>
        <v>0</v>
      </c>
      <c r="E37" s="291" t="s">
        <v>163</v>
      </c>
      <c r="F37" s="260"/>
      <c r="G37" s="260"/>
      <c r="H37" s="468">
        <f>F37-G37</f>
        <v>0</v>
      </c>
    </row>
    <row r="38" spans="1:8" s="83" customFormat="1" ht="15" customHeight="1" x14ac:dyDescent="0.2">
      <c r="A38" s="470" t="s">
        <v>1125</v>
      </c>
      <c r="B38" s="226">
        <f>SUM(B11:B37)</f>
        <v>0</v>
      </c>
      <c r="C38" s="226">
        <f>SUM(C11:C37)</f>
        <v>0</v>
      </c>
      <c r="D38" s="227">
        <f>SUM(D11:D37)</f>
        <v>0</v>
      </c>
      <c r="E38" s="470" t="s">
        <v>1125</v>
      </c>
      <c r="F38" s="226">
        <f>SUM(F11:F37)</f>
        <v>0</v>
      </c>
      <c r="G38" s="226">
        <f>SUM(G11:G37)</f>
        <v>0</v>
      </c>
      <c r="H38" s="228">
        <f>SUM(H11:H37)</f>
        <v>0</v>
      </c>
    </row>
    <row r="39" spans="1:8" s="83" customFormat="1" ht="15" customHeight="1" x14ac:dyDescent="0.2">
      <c r="A39" s="471" t="s">
        <v>510</v>
      </c>
      <c r="B39" s="472"/>
      <c r="C39" s="472"/>
      <c r="D39" s="468">
        <f>C39-B39</f>
        <v>0</v>
      </c>
      <c r="E39" s="471" t="s">
        <v>510</v>
      </c>
      <c r="F39" s="473"/>
      <c r="G39" s="472"/>
      <c r="H39" s="474">
        <f>SUM(F39-G39)</f>
        <v>0</v>
      </c>
    </row>
    <row r="40" spans="1:8" s="83" customFormat="1" ht="15" customHeight="1" thickBot="1" x14ac:dyDescent="0.25">
      <c r="A40" s="195" t="s">
        <v>715</v>
      </c>
      <c r="B40" s="224">
        <f>B38+B39</f>
        <v>0</v>
      </c>
      <c r="C40" s="224">
        <f>C38+C39</f>
        <v>0</v>
      </c>
      <c r="D40" s="197">
        <f>D38+D39</f>
        <v>0</v>
      </c>
      <c r="E40" s="195" t="s">
        <v>715</v>
      </c>
      <c r="F40" s="224">
        <f>F38+F39</f>
        <v>0</v>
      </c>
      <c r="G40" s="224">
        <f>G38+G39</f>
        <v>0</v>
      </c>
      <c r="H40" s="225">
        <f>H38+H39</f>
        <v>0</v>
      </c>
    </row>
    <row r="41" spans="1:8" s="50" customFormat="1" ht="9.75" customHeight="1" x14ac:dyDescent="0.2">
      <c r="A41" s="60"/>
      <c r="B41" s="25"/>
      <c r="C41" s="25"/>
      <c r="D41" s="25"/>
      <c r="E41" s="25"/>
      <c r="F41" s="25"/>
      <c r="G41" s="25"/>
      <c r="H41" s="25"/>
    </row>
    <row r="42" spans="1:8" s="50" customFormat="1" x14ac:dyDescent="0.2">
      <c r="B42" s="144"/>
      <c r="C42" s="144"/>
      <c r="D42" s="149"/>
    </row>
    <row r="43" spans="1:8" s="50" customFormat="1" x14ac:dyDescent="0.2">
      <c r="B43" s="144"/>
      <c r="C43" s="144"/>
    </row>
    <row r="44" spans="1:8" s="50" customFormat="1" x14ac:dyDescent="0.2"/>
    <row r="45" spans="1:8" s="50" customFormat="1" x14ac:dyDescent="0.2">
      <c r="D45" s="149"/>
    </row>
    <row r="46" spans="1:8" s="50" customFormat="1" x14ac:dyDescent="0.2"/>
    <row r="47" spans="1:8" s="50" customFormat="1" x14ac:dyDescent="0.2">
      <c r="B47" s="149"/>
    </row>
    <row r="48" spans="1:8" s="50" customFormat="1" x14ac:dyDescent="0.2"/>
    <row r="49" s="50" customFormat="1" x14ac:dyDescent="0.2"/>
    <row r="50" s="50" customFormat="1" x14ac:dyDescent="0.2"/>
    <row r="51" s="50" customFormat="1" x14ac:dyDescent="0.2"/>
    <row r="52" s="50" customFormat="1" x14ac:dyDescent="0.2"/>
    <row r="53" s="50" customFormat="1" x14ac:dyDescent="0.2"/>
    <row r="54" s="50" customFormat="1" x14ac:dyDescent="0.2"/>
    <row r="55" s="50" customFormat="1" x14ac:dyDescent="0.2"/>
    <row r="56" s="50" customFormat="1" x14ac:dyDescent="0.2"/>
    <row r="57" s="50" customFormat="1" x14ac:dyDescent="0.2"/>
    <row r="58" s="50" customFormat="1" x14ac:dyDescent="0.2"/>
    <row r="59" s="50" customFormat="1" x14ac:dyDescent="0.2"/>
    <row r="60" s="50" customFormat="1" x14ac:dyDescent="0.2"/>
    <row r="61" s="50" customFormat="1" x14ac:dyDescent="0.2"/>
    <row r="62" s="50" customFormat="1" x14ac:dyDescent="0.2"/>
    <row r="63" s="50" customFormat="1" x14ac:dyDescent="0.2"/>
    <row r="64" s="50" customFormat="1" x14ac:dyDescent="0.2"/>
    <row r="65" s="50" customFormat="1" x14ac:dyDescent="0.2"/>
  </sheetData>
  <sheetProtection selectLockedCells="1"/>
  <mergeCells count="5">
    <mergeCell ref="A1:H1"/>
    <mergeCell ref="A2:H2"/>
    <mergeCell ref="A3:H3"/>
    <mergeCell ref="A6:A8"/>
    <mergeCell ref="E6:E8"/>
  </mergeCells>
  <phoneticPr fontId="0" type="noConversion"/>
  <printOptions horizontalCentered="1"/>
  <pageMargins left="0.59055118110236227" right="0.59055118110236227" top="0.59055118110236227" bottom="0.98425196850393704" header="0" footer="0"/>
  <pageSetup scale="80" orientation="landscape" horizontalDpi="180" verticalDpi="180" r:id="rId1"/>
  <headerFooter alignWithMargins="0"/>
  <ignoredErrors>
    <ignoredError sqref="D3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Estado Situacion Financiera</vt:lpstr>
      <vt:lpstr>Estado Situacion Financiera (2</vt:lpstr>
      <vt:lpstr>CUAD1-2</vt:lpstr>
      <vt:lpstr>CUAD3-4</vt:lpstr>
      <vt:lpstr>CUAD5-6</vt:lpstr>
      <vt:lpstr>CUAD7</vt:lpstr>
      <vt:lpstr>CUAD8-9</vt:lpstr>
      <vt:lpstr>CUAD10</vt:lpstr>
      <vt:lpstr>CUADRO 13</vt:lpstr>
      <vt:lpstr>CUAD3-4 (Propuesta)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Diaz</dc:creator>
  <cp:keywords/>
  <dc:description/>
  <cp:lastModifiedBy>bevo2574</cp:lastModifiedBy>
  <cp:revision/>
  <dcterms:created xsi:type="dcterms:W3CDTF">2000-08-09T02:45:42Z</dcterms:created>
  <dcterms:modified xsi:type="dcterms:W3CDTF">2015-09-10T02:59:57Z</dcterms:modified>
</cp:coreProperties>
</file>